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795" tabRatio="947" activeTab="0"/>
  </bookViews>
  <sheets>
    <sheet name="MODELO DA PROPOSTA" sheetId="1" r:id="rId1"/>
    <sheet name="ENCARREGADO" sheetId="2" r:id="rId2"/>
    <sheet name="AREA INTERNA SEM INSALUBRIDADE" sheetId="3" r:id="rId3"/>
    <sheet name="AREA INTERNA COM INSALUBRIDADE" sheetId="4" r:id="rId4"/>
    <sheet name="AREA INTERNA COM INSAL CAV" sheetId="5" r:id="rId5"/>
    <sheet name="AREA EXTERNA SEM INSALUBRIDADE" sheetId="6" r:id="rId6"/>
    <sheet name="INSUMOS LIMPEZA" sheetId="7" r:id="rId7"/>
    <sheet name="RESUMO" sheetId="8" r:id="rId8"/>
    <sheet name="COMPLEMENTO" sheetId="9" r:id="rId9"/>
  </sheets>
  <definedNames/>
  <calcPr fullCalcOnLoad="1"/>
</workbook>
</file>

<file path=xl/sharedStrings.xml><?xml version="1.0" encoding="utf-8"?>
<sst xmlns="http://schemas.openxmlformats.org/spreadsheetml/2006/main" count="1441" uniqueCount="468">
  <si>
    <t xml:space="preserve">ANEXO  IX  </t>
  </si>
  <si>
    <t>MODELO DE PROPOSTA</t>
  </si>
  <si>
    <t xml:space="preserve">IDENTIFICAÇÃO </t>
  </si>
  <si>
    <t>RAZÃO SOCIAL:</t>
  </si>
  <si>
    <t>CNPJ:</t>
  </si>
  <si>
    <t>ENDEREÇO:</t>
  </si>
  <si>
    <t>UF</t>
  </si>
  <si>
    <t>CEP</t>
  </si>
  <si>
    <t>TELEFONE:</t>
  </si>
  <si>
    <t>(      )</t>
  </si>
  <si>
    <t>EMAIL:</t>
  </si>
  <si>
    <t>TIPO DE ÁREA/POSTO</t>
  </si>
  <si>
    <t>DESCRIÇÃO COMPLETA</t>
  </si>
  <si>
    <t>QUANTIDADE /DIAS</t>
  </si>
  <si>
    <t>PREÇOS UNITÁRIOS</t>
  </si>
  <si>
    <t>PREÇOS MENSAIS</t>
  </si>
  <si>
    <t>PREÇOS GLOBAIS</t>
  </si>
  <si>
    <t>ÁREA INTERNA SEM INSALUBRIDADE - CAV</t>
  </si>
  <si>
    <t xml:space="preserve">Serviço de Limpeza de Áreas Internas não Insalubres num total de 10.960,81m², onde adota-se a área de 1.200 m² por Servente de Limpeza, em jornada de 44 (quarenta e quatro) horas semanais, em turnos de oito horas, de segunda a sexta-feira  e aos sábados quatro horas. </t>
  </si>
  <si>
    <t>ÁREA INTERNA COM INSALUBRIDADE GRAU MÁXIMO - PRÉDIO ANEXO CAV</t>
  </si>
  <si>
    <t xml:space="preserve">Serviço de Limpeza de Áreas Internas Insalubres num total de 976,25m², onde adota-se a área de 1.200 m² por Servente de Limpeza, em jornada de 44 (quarenta e quatro) horas semanais, em turnos de oito horas, de segunda a sexta-feira  e aos sábados quatro horas. </t>
  </si>
  <si>
    <t>ÁREA INTERNA COM INSALUBRIDADE GRAU MÁXIMO - CAV</t>
  </si>
  <si>
    <t xml:space="preserve">Serviço de Limpeza de Áreas Internas Insalubres num total de 600,19m², onde adota-se a área de 200 m² por Servente de Limpeza, em jornada de 44 (quarenta e quatro) horas semanais, em turnos de oito horas, de segunda a sexta-feira  e aos sábados quatro horas. </t>
  </si>
  <si>
    <t>ÁREA EXTERNA SEM INSALUBRIDADE</t>
  </si>
  <si>
    <t xml:space="preserve">Serviço de Limpeza de Áreas Externas não Insalubres num total de 3.964,31m², onde adota-se a área de 3.400 m² por Servente de Limpeza, em jornada de 44 (quarenta e quatro) horas semanais, em turnos de oito horas, de segunda a sexta-feira  e aos sábados quatro horas. </t>
  </si>
  <si>
    <t>TOTAL</t>
  </si>
  <si>
    <t>CUSTOS DECORRENTES DA EXECUÇÃO CONTRATUAL</t>
  </si>
  <si>
    <t>INDICAÇÃO DOS SINDICATOS, ACORDOS, CONVENÇÕES OU DISSÍDIOS COLETIVOS DE TRABALHO</t>
  </si>
  <si>
    <t>PRODUTIVIDADE ADOTADA</t>
  </si>
  <si>
    <r>
      <t>Áreas interna sem insalubridade (CAV)</t>
    </r>
    <r>
      <rPr>
        <sz val="9"/>
        <color indexed="8"/>
        <rFont val="Calibri"/>
        <family val="2"/>
      </rPr>
      <t xml:space="preserve"> adota-se a área de 1.200 m² em jornada de 44 (quarenta e quatro) horas semanais, em turnos de oito horas, de segunda a sexta-feira e aos sábados 4 horas </t>
    </r>
    <r>
      <rPr>
        <b/>
        <sz val="9"/>
        <color indexed="8"/>
        <rFont val="Calibri"/>
        <family val="2"/>
      </rPr>
      <t>Áreas internas com insalubridade grau máximo (Prédio Anexo CAV)</t>
    </r>
    <r>
      <rPr>
        <sz val="9"/>
        <color indexed="8"/>
        <rFont val="Calibri"/>
        <family val="2"/>
      </rPr>
      <t xml:space="preserve">: adota-se a área de 1.200 m² por Servente de Limpeza, em jornada de 44 (quarenta e quatro) horas semanais, em turnos de oito horas, de segunda a sexta-feira e aos sábados 4 horas. </t>
    </r>
    <r>
      <rPr>
        <b/>
        <sz val="9"/>
        <color indexed="8"/>
        <rFont val="Calibri"/>
        <family val="2"/>
      </rPr>
      <t>Áreas internas com insalubridade grau máximo (CAV)</t>
    </r>
    <r>
      <rPr>
        <sz val="9"/>
        <color indexed="8"/>
        <rFont val="Calibri"/>
        <family val="2"/>
      </rPr>
      <t xml:space="preserve">: adota-se a área de 200 m² por Servente de Limpeza, em jornada de 44 (quarenta e quatro) horas semanais, em turnos de oito horas, de segunda a sexta-feira e aos sábados 4 horas. </t>
    </r>
    <r>
      <rPr>
        <b/>
        <sz val="9"/>
        <color indexed="8"/>
        <rFont val="Calibri"/>
        <family val="2"/>
      </rPr>
      <t>Áreas Externas  sem insalubridade (CAV)</t>
    </r>
    <r>
      <rPr>
        <sz val="9"/>
        <color indexed="8"/>
        <rFont val="Calibri"/>
        <family val="2"/>
      </rPr>
      <t>: adota-se a área de 3.400 m² por Servente de Limpeza, em jornada de 44 (quarenta e quatro) horas semanais, em turnos de oito horas, de segunda a sexta-feira e aos sábados 4 horas.</t>
    </r>
  </si>
  <si>
    <t>QUANTIDADE DE PESSOAL</t>
  </si>
  <si>
    <t>Função</t>
  </si>
  <si>
    <t>Quantidade</t>
  </si>
  <si>
    <t>Servente de Limpeza - CBO 5143-20</t>
  </si>
  <si>
    <t>Encarregado de Limpeza - CBO 4101-05</t>
  </si>
  <si>
    <t>RELAÇÃO DOS MATERIAIS E EQUIPAMENTOS</t>
  </si>
  <si>
    <t>Material</t>
  </si>
  <si>
    <t>Especificação</t>
  </si>
  <si>
    <t>CONFORME PLANILHA DE INSUMOS DO TERMO DE REFERENCIA</t>
  </si>
  <si>
    <t>OUTRAS INFORMAÇÕES IMPORTANTES</t>
  </si>
  <si>
    <t>ANEXO IX - A</t>
  </si>
  <si>
    <t>PREGÃO ELETRÔNICO Nº</t>
  </si>
  <si>
    <t>MODELO DE PLANILHA DE CUSTOS E FORMAÇÃO DE PREÇOS</t>
  </si>
  <si>
    <t>Nº do Processo</t>
  </si>
  <si>
    <t>Licitação nº</t>
  </si>
  <si>
    <t>Dia _____/____/____ às ____:_____ horas</t>
  </si>
  <si>
    <t>DISCRIMINAÇÃO DOS SERVIÇOS (DADOS REFERENTES À CONTRATAÇÃO)</t>
  </si>
  <si>
    <t>A</t>
  </si>
  <si>
    <t>Data de apresentação da proposta (dia/mês/ano)</t>
  </si>
  <si>
    <t>B</t>
  </si>
  <si>
    <t>Município/UF</t>
  </si>
  <si>
    <t>C</t>
  </si>
  <si>
    <t>Ano do Acordo, Convenção ou Dissídio Coletivo</t>
  </si>
  <si>
    <t>D</t>
  </si>
  <si>
    <t>Nº de meses de execução contratual</t>
  </si>
  <si>
    <t>IDENTIFICAÇÃO DOS SERVIÇOS</t>
  </si>
  <si>
    <t>TIPO DE SERVIÇO</t>
  </si>
  <si>
    <t xml:space="preserve">Unidade de Medida </t>
  </si>
  <si>
    <t xml:space="preserve">Quantidade total a contratar ( em função da unidade de medida) </t>
  </si>
  <si>
    <t xml:space="preserve">Serviço de Encarregado de Limpeza  para fiscalizar a execução dos serviços, para atender as áreas internas e externas do Centro Acadêmico de Vitória e Prédio Anexo do Centro Acadêmico de Vitória da UFPE, correspondendo a uma área total de 16.501,56 m² em jornada de 44 (quarenta e quatro) horas semanais, em turnos de oito horas, de segunda a sexta-feira  e aos sábados quatro horas. </t>
  </si>
  <si>
    <t>1 encarregado para 30 serventes</t>
  </si>
  <si>
    <r>
      <rPr>
        <b/>
        <sz val="10"/>
        <color indexed="8"/>
        <rFont val="Calibri"/>
        <family val="2"/>
      </rPr>
      <t>Nota 1</t>
    </r>
    <r>
      <rPr>
        <sz val="10"/>
        <color indexed="8"/>
        <rFont val="Calibri"/>
        <family val="2"/>
      </rPr>
      <t>:  esta tabela poderá ser adaptada às características do serviço contratado, inclusive no que concerne às rubricas e suas respectivas provisões e/ou estimativas, desde que haja justificativa.</t>
    </r>
  </si>
  <si>
    <r>
      <rPr>
        <b/>
        <sz val="10"/>
        <color indexed="8"/>
        <rFont val="Calibri"/>
        <family val="2"/>
      </rPr>
      <t/>
    </r>
    <r>
      <rPr>
        <b/>
        <sz val="10"/>
        <color indexed="8"/>
        <rFont val="Calibri"/>
        <family val="2"/>
      </rPr>
      <t>Nota 2: As provisões constantes desta planilha poderão ser desnecessárias quando se tratar de determinados serviços que prescindam de dedicação exclusiva dos trabalhadores da contratada para com a Administração.</t>
    </r>
  </si>
  <si>
    <t>1. MÓDULOS</t>
  </si>
  <si>
    <t>Mão de Obra.</t>
  </si>
  <si>
    <t>Mão de Obra vinculada à execução contratual.</t>
  </si>
  <si>
    <t>Dados complementares para composição de custos referentes à mão de obra</t>
  </si>
  <si>
    <t>Tipo de serviço (mesmo serviço com características distintas)</t>
  </si>
  <si>
    <t>Serviço de Limpeza</t>
  </si>
  <si>
    <t>Classificação Brasileira de Ocupações - CBO</t>
  </si>
  <si>
    <t>4101-05</t>
  </si>
  <si>
    <t>Salário Normativo da Categoria Profissional</t>
  </si>
  <si>
    <t>Categoria profissional (vinculada à execução contratual)</t>
  </si>
  <si>
    <t>Encarregado de Limpeza</t>
  </si>
  <si>
    <t>Data base da categoria (dia/mês/ano)</t>
  </si>
  <si>
    <t>Nota 1: Deverá ser elaborado um quadro para cada tipo de serviço.</t>
  </si>
  <si>
    <r>
      <t xml:space="preserve">Nota 2: A planilha será calculada considerando o </t>
    </r>
    <r>
      <rPr>
        <b/>
        <sz val="10"/>
        <color indexed="8"/>
        <rFont val="Calibri"/>
        <family val="2"/>
      </rPr>
      <t>valor mensal</t>
    </r>
    <r>
      <rPr>
        <sz val="10"/>
        <color indexed="8"/>
        <rFont val="Calibri"/>
        <family val="2"/>
      </rPr>
      <t xml:space="preserve"> do empregado.</t>
    </r>
  </si>
  <si>
    <t>MÓDULO 1 : Composição da Remuneração.</t>
  </si>
  <si>
    <t>Composição da Remuneração</t>
  </si>
  <si>
    <t>Valor (R$)</t>
  </si>
  <si>
    <t>Salário Base</t>
  </si>
  <si>
    <t xml:space="preserve">Outros (especificar) </t>
  </si>
  <si>
    <t>Total de Remuneração</t>
  </si>
  <si>
    <r>
      <t xml:space="preserve">Nota 1: O Módulo 1 refere-se ao </t>
    </r>
    <r>
      <rPr>
        <b/>
        <sz val="10"/>
        <color indexed="8"/>
        <rFont val="Calibri"/>
        <family val="2"/>
      </rPr>
      <t>valor mensal devido ao empregado</t>
    </r>
    <r>
      <rPr>
        <sz val="10"/>
        <color indexed="8"/>
        <rFont val="Calibri"/>
        <family val="2"/>
      </rPr>
      <t xml:space="preserve"> pela prestação do serviço no período de 12 meses. </t>
    </r>
  </si>
  <si>
    <t>MÓDULO 2 : Encargos e Benefícios Anuais, Mensais e Diário.</t>
  </si>
  <si>
    <t>Submódulo 2.1 - 13º (décimo terceiro) Salário, Férias e adicional de Férias.</t>
  </si>
  <si>
    <t>2.1</t>
  </si>
  <si>
    <t>13º (décimo terceiro) Salário, Férias e Adicional de Férias</t>
  </si>
  <si>
    <t xml:space="preserve"> 13º (Décimo Terceiro)  Salário</t>
  </si>
  <si>
    <t>Férias</t>
  </si>
  <si>
    <t>Adicional de Férias</t>
  </si>
  <si>
    <t xml:space="preserve">Total </t>
  </si>
  <si>
    <r>
      <rPr>
        <b/>
        <sz val="10"/>
        <color indexed="8"/>
        <rFont val="Calibri"/>
        <family val="2"/>
      </rPr>
      <t>Nota 1:</t>
    </r>
    <r>
      <rPr>
        <sz val="10"/>
        <color indexed="8"/>
        <rFont val="Calibri"/>
        <family val="2"/>
      </rPr>
      <t xml:space="preserve">  Como a planilha de custos e formação de preços é calculada mensalmente, provisiona-se proporcionalmente 1/12 (um doze avos) dos valores referentes a gratificação natalina, férias e adicional de férias. (Redação dada pela Instrução Normativa nº 7, de 2018)</t>
    </r>
  </si>
  <si>
    <r>
      <rPr>
        <b/>
        <sz val="10"/>
        <rFont val="Calibri"/>
        <family val="2"/>
      </rPr>
      <t xml:space="preserve">Nota 2: </t>
    </r>
    <r>
      <rPr>
        <sz val="10"/>
        <rFont val="Calibri"/>
        <family val="2"/>
      </rPr>
      <t>O adicional de férias contido no Submódulo 2.1 corresponde a 1/3 (um terço) da remuneração que por sua vez é divido por 12 (doze) conforme Nota 1 acima.</t>
    </r>
  </si>
  <si>
    <r>
      <rPr>
        <b/>
        <sz val="10"/>
        <rFont val="Calibri"/>
        <family val="2"/>
      </rPr>
      <t xml:space="preserve">Nota 3: </t>
    </r>
    <r>
      <rPr>
        <sz val="10"/>
        <rFont val="Calibri"/>
        <family val="2"/>
      </rPr>
      <t xml:space="preserve"> Levando em consideração a vigência contratual prevista no art. 57 da Lei nº 8.666, de 23 de junho de 1993, a rubrica férias tem como objetivo principal suprir a necessidade do pagamento das férias remuneradas ao final do contrato de 12 meses. Esta rubrica, quando da prorrogação contratual, torna-se custo não renovável (Redação dada pela Instrução Normativa nº 7, de 2018)
</t>
    </r>
  </si>
  <si>
    <t>Submódulo 2.2 - Encargos Previdenciários (GPS), Fundo de Garantia por Tempo de Serviço (FGTS) e outras contribuições.</t>
  </si>
  <si>
    <t>2.2</t>
  </si>
  <si>
    <t>GPS, FGTS e outras contribuições</t>
  </si>
  <si>
    <t>Percentual (%)</t>
  </si>
  <si>
    <t>INSS</t>
  </si>
  <si>
    <t xml:space="preserve">Salário Educação </t>
  </si>
  <si>
    <t>SAT</t>
  </si>
  <si>
    <t>SESC ou SESI</t>
  </si>
  <si>
    <t>E</t>
  </si>
  <si>
    <t>SENAI - SENAC</t>
  </si>
  <si>
    <t>F</t>
  </si>
  <si>
    <t>SEBRAE</t>
  </si>
  <si>
    <t>G</t>
  </si>
  <si>
    <t>INCRA</t>
  </si>
  <si>
    <t>H</t>
  </si>
  <si>
    <t>FGTS</t>
  </si>
  <si>
    <r>
      <rPr>
        <b/>
        <sz val="10"/>
        <color indexed="8"/>
        <rFont val="Calibri"/>
        <family val="2"/>
      </rPr>
      <t>Nota 1:</t>
    </r>
    <r>
      <rPr>
        <sz val="10"/>
        <color indexed="8"/>
        <rFont val="Calibri"/>
        <family val="2"/>
      </rPr>
      <t xml:space="preserve"> Os percentuais dos encargos previdenciários, do FGTS e demais contribuiçoes são aqueles estabelecidos pela legislação vigente.</t>
    </r>
  </si>
  <si>
    <r>
      <rPr>
        <b/>
        <sz val="10"/>
        <color indexed="8"/>
        <rFont val="Calibri"/>
        <family val="2"/>
      </rPr>
      <t>Nota 2:</t>
    </r>
    <r>
      <rPr>
        <sz val="10"/>
        <color indexed="8"/>
        <rFont val="Calibri"/>
        <family val="2"/>
      </rPr>
      <t xml:space="preserve"> O SAT a depender do grau de risco do serviço irá variar entre 1%, para risco leve, de 2% para risco médio e de 3% para risco grave.</t>
    </r>
  </si>
  <si>
    <r>
      <rPr>
        <b/>
        <sz val="10"/>
        <rFont val="Calibri"/>
        <family val="2"/>
      </rPr>
      <t xml:space="preserve">Nota 3: </t>
    </r>
    <r>
      <rPr>
        <sz val="10"/>
        <rFont val="Calibri"/>
        <family val="2"/>
      </rPr>
      <t>Esses percentuais incidem sobre o Módulo 1, o Submódulo 2.1. (Redação dada pela Instrução Normativa nº 7, de 2018)</t>
    </r>
  </si>
  <si>
    <t>Submódulo 2.3 - Benefícios Mensais e Diários.</t>
  </si>
  <si>
    <t>2.3</t>
  </si>
  <si>
    <t>Benefícios Mensais e Diários</t>
  </si>
  <si>
    <t>Transporte</t>
  </si>
  <si>
    <t>Auxílio-Refeição/Alimentação</t>
  </si>
  <si>
    <t>Assistência médica e familiar</t>
  </si>
  <si>
    <r>
      <rPr>
        <b/>
        <sz val="10"/>
        <rFont val="Calibri"/>
        <family val="2"/>
      </rPr>
      <t>Nota 1:</t>
    </r>
    <r>
      <rPr>
        <sz val="10"/>
        <rFont val="Calibri"/>
        <family val="2"/>
      </rPr>
      <t xml:space="preserve"> O valor informado deverá ser o custo real do benefício (descontado o valor eventualmente pago pelo empregado).</t>
    </r>
  </si>
  <si>
    <r>
      <rPr>
        <b/>
        <sz val="10"/>
        <rFont val="Calibri"/>
        <family val="2"/>
      </rPr>
      <t xml:space="preserve">Nota 2: </t>
    </r>
    <r>
      <rPr>
        <sz val="10"/>
        <rFont val="Calibri"/>
        <family val="2"/>
      </rPr>
      <t>Observar a previsão dos benefícios contidos em Acordos, Convenções e Dissídios coletivos de trabalho e atentar-se ao disposto no art. 6º da IN 05/2017 SEGES.</t>
    </r>
  </si>
  <si>
    <t>Quadro-Resumo do Módulo 2 - Encargos e Benefícios anuais, mensais e diários.</t>
  </si>
  <si>
    <t>Encargos e Benefícios Anuais, Mensais e Diários</t>
  </si>
  <si>
    <t xml:space="preserve">13º (décimo terceiro) Salário, Férias e Adicional de Férias
</t>
  </si>
  <si>
    <t xml:space="preserve">Benefícios Mensais e Diários
</t>
  </si>
  <si>
    <t>Módulo 3 - Provisão para Rescisão. (Redação dada pela Instrução Normativa nº 7, de 2018)</t>
  </si>
  <si>
    <t>Provisão para Rescisão</t>
  </si>
  <si>
    <t>Aviso prévio Indenizado</t>
  </si>
  <si>
    <t>Incidência do FGTS sobre aviso prévio indenizado</t>
  </si>
  <si>
    <t>Multa do FGTS e contribuições sociais sobre o aviso prévio indenizado</t>
  </si>
  <si>
    <t>Aviso prévio trabalhado</t>
  </si>
  <si>
    <t>Incidência de GPS, FGTS e outras contribuições sobre o Aviso Prévio Trabalhado</t>
  </si>
  <si>
    <t>Multa do FGTS e contribuição social sobre o aviso prévio trabalhado</t>
  </si>
  <si>
    <t>Módulo 4 - Custo de Reposição do Profissional Ausente.</t>
  </si>
  <si>
    <r>
      <t xml:space="preserve">Nota 1: </t>
    </r>
    <r>
      <rPr>
        <sz val="10"/>
        <color indexed="8"/>
        <rFont val="Calibri"/>
        <family val="2"/>
      </rPr>
      <t xml:space="preserve"> Os itens que contemplam o módulo 4 se referem ao custo dos dias trabalhados pelo repositor/substituto, quando o empregado alocado na prestação de serviço estiver ausente, conforme as previsões estabelecidas na legislação. (Redação dada pela Instrução Normativa nº 7, de 2018)</t>
    </r>
  </si>
  <si>
    <t>Submódulo 4.1 - Substituto nas Ausências Legais. (Redação dada pela Instrução Normativa nº 7, de 2018)</t>
  </si>
  <si>
    <t>4.1</t>
  </si>
  <si>
    <t>Ausências Legais</t>
  </si>
  <si>
    <t xml:space="preserve">Substituto na cobertura de Férias </t>
  </si>
  <si>
    <t>Substituto na cobertura das Ausências Legais</t>
  </si>
  <si>
    <t>Substituto na cobertura da Licença-Paternidade</t>
  </si>
  <si>
    <t>Substituto na cobertura de Ausência por acidente de trabalho</t>
  </si>
  <si>
    <t>Substituto na cobertura de Afastamento Maternidade</t>
  </si>
  <si>
    <t>Substituto na cobertura de Outras ausências (especificar)</t>
  </si>
  <si>
    <t>Módulo 5 - Insumos Diversos.</t>
  </si>
  <si>
    <t xml:space="preserve">Insumos Diversos </t>
  </si>
  <si>
    <t>Uniformes</t>
  </si>
  <si>
    <t xml:space="preserve">Outros (especificar) 
</t>
  </si>
  <si>
    <r>
      <t xml:space="preserve">Nota: </t>
    </r>
    <r>
      <rPr>
        <sz val="10"/>
        <color indexed="8"/>
        <rFont val="Calibri"/>
        <family val="2"/>
      </rPr>
      <t>Valores mensais por empregado.</t>
    </r>
  </si>
  <si>
    <t>Módulo 6 - Custos Indiretos, Tributos e Lucro.</t>
  </si>
  <si>
    <t>Custos Indiretos, Tributos e Lucro</t>
  </si>
  <si>
    <t xml:space="preserve">Custos Indiretos </t>
  </si>
  <si>
    <t>Lucro</t>
  </si>
  <si>
    <t>Tributos</t>
  </si>
  <si>
    <t>C.1. Tributos Federais (especificar)</t>
  </si>
  <si>
    <t>C.2. Tributos Estaduais (especificar)</t>
  </si>
  <si>
    <t>C.3. Tributos Municipais (especificar)</t>
  </si>
  <si>
    <t>Total</t>
  </si>
  <si>
    <r>
      <t xml:space="preserve">Nota 1: </t>
    </r>
    <r>
      <rPr>
        <sz val="10"/>
        <color indexed="8"/>
        <rFont val="Calibri"/>
        <family val="2"/>
      </rPr>
      <t>Custos Indiretos, Tributos e Lucro por empregado.</t>
    </r>
  </si>
  <si>
    <r>
      <t xml:space="preserve">Nota 2: </t>
    </r>
    <r>
      <rPr>
        <sz val="10"/>
        <color indexed="8"/>
        <rFont val="Calibri"/>
        <family val="2"/>
      </rPr>
      <t>O valor referente a tributos é obtido aplicando-se o percentual sobre o valor do faturamento.</t>
    </r>
  </si>
  <si>
    <t>2. QUADRO-RESUMO DO CUSTO POR EMPREGADO.</t>
  </si>
  <si>
    <t xml:space="preserve">Mão de obra vinculada à execução contratual (valor por
empregado)
</t>
  </si>
  <si>
    <t xml:space="preserve">Módulo 1 - Composição da Remuneração
</t>
  </si>
  <si>
    <t>Módulo 2 - Encargos e Benefícios Anuais, Mensais e Diários</t>
  </si>
  <si>
    <t>Módulo 3 - Provisão para Rescisão</t>
  </si>
  <si>
    <t>Módulo 4 - Custo de Reposição do Profissional Ausente</t>
  </si>
  <si>
    <t>Módulo 5 - Insumos Diversos</t>
  </si>
  <si>
    <t>Subtotal (A + B +C+ D+E)</t>
  </si>
  <si>
    <t>Módulo 6 – Custos Indiretos, Tributos e Lucro</t>
  </si>
  <si>
    <t xml:space="preserve">Valor Total por Empregado  </t>
  </si>
  <si>
    <t>ANEXO IX - A - 1</t>
  </si>
  <si>
    <t xml:space="preserve">Unidade de Medida (m²) </t>
  </si>
  <si>
    <t xml:space="preserve">Serviço de Limpeza de Áreas Internas não Insalubres (CAV) num total de 10.960,81 m², onde adota-se a área de 1.200 m² por Servente de Limpeza, em jornada de 44 (quarenta e quatro) horas semanais, em turnos de oito horas, de segunda a sexta-feira  e aos sábados quatro horas. </t>
  </si>
  <si>
    <t>5143-20</t>
  </si>
  <si>
    <t>Servente de Limpeza</t>
  </si>
  <si>
    <r>
      <rPr>
        <b/>
        <sz val="10"/>
        <rFont val="Calibri"/>
        <family val="2"/>
      </rPr>
      <t xml:space="preserve">Nota 1: </t>
    </r>
    <r>
      <rPr>
        <sz val="10"/>
        <rFont val="Calibri"/>
        <family val="2"/>
      </rPr>
      <t>Deverá ser elaborado um quadro para cada tipo de serviço.</t>
    </r>
  </si>
  <si>
    <r>
      <rPr>
        <b/>
        <sz val="10"/>
        <color indexed="8"/>
        <rFont val="Calibri"/>
        <family val="2"/>
      </rPr>
      <t>Nota 2:</t>
    </r>
    <r>
      <rPr>
        <sz val="10"/>
        <color indexed="8"/>
        <rFont val="Calibri"/>
        <family val="2"/>
      </rPr>
      <t xml:space="preserve"> A planilha será calculada considerando o </t>
    </r>
    <r>
      <rPr>
        <b/>
        <sz val="10"/>
        <color indexed="8"/>
        <rFont val="Calibri"/>
        <family val="2"/>
      </rPr>
      <t>valor mensal</t>
    </r>
    <r>
      <rPr>
        <sz val="10"/>
        <color indexed="8"/>
        <rFont val="Calibri"/>
        <family val="2"/>
      </rPr>
      <t xml:space="preserve"> do empregado.</t>
    </r>
  </si>
  <si>
    <t>Outros (especificar)</t>
  </si>
  <si>
    <r>
      <rPr>
        <b/>
        <sz val="10"/>
        <color indexed="8"/>
        <rFont val="Calibri"/>
        <family val="2"/>
      </rPr>
      <t>Nota 1:</t>
    </r>
    <r>
      <rPr>
        <sz val="10"/>
        <color indexed="8"/>
        <rFont val="Calibri"/>
        <family val="2"/>
      </rPr>
      <t xml:space="preserve"> O Módulo 1 refere-se ao </t>
    </r>
    <r>
      <rPr>
        <b/>
        <sz val="10"/>
        <color indexed="8"/>
        <rFont val="Calibri"/>
        <family val="2"/>
      </rPr>
      <t>valor mensal devido ao empregado</t>
    </r>
    <r>
      <rPr>
        <sz val="10"/>
        <color indexed="8"/>
        <rFont val="Calibri"/>
        <family val="2"/>
      </rPr>
      <t xml:space="preserve"> pela prestação do serviço no período de 12 meses. </t>
    </r>
  </si>
  <si>
    <r>
      <rPr>
        <b/>
        <sz val="10"/>
        <rFont val="Calibri"/>
        <family val="2"/>
      </rPr>
      <t>Nota 2:</t>
    </r>
    <r>
      <rPr>
        <sz val="10"/>
        <rFont val="Calibri"/>
        <family val="2"/>
      </rPr>
      <t xml:space="preserve"> O adicional de férias contido no Submódulo 2.1 corresponde a 1/3 (um terço) da remuneração que por sua vez é divido por 12 (doze) conforme Nota 1 acima.</t>
    </r>
  </si>
  <si>
    <t>Materiais  de Consumo</t>
  </si>
  <si>
    <t>Materia de Média e Longa Duração</t>
  </si>
  <si>
    <t>Equipamentos</t>
  </si>
  <si>
    <t xml:space="preserve">Mão de obra vinculada à execução contratual (valor por empregado)
empregado)
</t>
  </si>
  <si>
    <t>ANEXO IX - A - 2</t>
  </si>
  <si>
    <t xml:space="preserve">Serviço de Limpeza de Áreas Internas Insalubres (Prédio Anexo CAV) num total de 976,25m², onde adota-se a área de 1.200 m² por Servente de Limpeza, em jornada de 44 (quarenta e quatro) horas semanais, em turnos de oito horas, de segunda a sexta-feira  e aos sábados quatro horas. </t>
  </si>
  <si>
    <r>
      <rPr>
        <b/>
        <sz val="10"/>
        <color indexed="8"/>
        <rFont val="Calibri"/>
        <family val="2"/>
      </rPr>
      <t xml:space="preserve">Nota 2: </t>
    </r>
    <r>
      <rPr>
        <sz val="10"/>
        <color indexed="8"/>
        <rFont val="Calibri"/>
        <family val="2"/>
      </rPr>
      <t xml:space="preserve">A planilha será calculada considerando o </t>
    </r>
    <r>
      <rPr>
        <b/>
        <sz val="10"/>
        <color indexed="8"/>
        <rFont val="Calibri"/>
        <family val="2"/>
      </rPr>
      <t>valor mensal</t>
    </r>
    <r>
      <rPr>
        <sz val="10"/>
        <color indexed="8"/>
        <rFont val="Calibri"/>
        <family val="2"/>
      </rPr>
      <t xml:space="preserve"> do empregado.</t>
    </r>
  </si>
  <si>
    <t xml:space="preserve">Adicional de Insalubridade - Grau Máximo ( 40% do salário Mínimo) </t>
  </si>
  <si>
    <t>Submódulo 2.1 - 13º (décimo terceiro) Salário, Férias e adicional de Férias</t>
  </si>
  <si>
    <t xml:space="preserve">Férias </t>
  </si>
  <si>
    <r>
      <rPr>
        <b/>
        <sz val="10"/>
        <color indexed="8"/>
        <rFont val="Calibri"/>
        <family val="2"/>
      </rPr>
      <t xml:space="preserve">Nota 1: </t>
    </r>
    <r>
      <rPr>
        <sz val="10"/>
        <color indexed="8"/>
        <rFont val="Calibri"/>
        <family val="2"/>
      </rPr>
      <t>Os percentuais dos encargos previdenciários, do FGTS e demais contribuiçoes são aqueles estabelecidos pela legislação vigente.</t>
    </r>
  </si>
  <si>
    <r>
      <rPr>
        <b/>
        <sz val="10"/>
        <rFont val="Calibri"/>
        <family val="2"/>
      </rPr>
      <t>Nota 3:</t>
    </r>
    <r>
      <rPr>
        <sz val="10"/>
        <rFont val="Calibri"/>
        <family val="2"/>
      </rPr>
      <t xml:space="preserve"> Esses percentuais incidem sobre o Módulo 1, o Submódulo 2.1. (Redação dada pela Instrução Normativa nº 7, de 2018)</t>
    </r>
  </si>
  <si>
    <r>
      <rPr>
        <b/>
        <sz val="10"/>
        <rFont val="Calibri"/>
        <family val="2"/>
      </rPr>
      <t>Nota 2:</t>
    </r>
    <r>
      <rPr>
        <sz val="10"/>
        <rFont val="Calibri"/>
        <family val="2"/>
      </rPr>
      <t xml:space="preserve"> Observar a previsão dos benefícios contidos em Acordos, Convenções e Dissídios coletivos de trabalho e atentar-se ao disposto no art. 6º da IN 05/2017 SEGES.</t>
    </r>
  </si>
  <si>
    <r>
      <t xml:space="preserve">Nota 1:  </t>
    </r>
    <r>
      <rPr>
        <sz val="10"/>
        <color indexed="8"/>
        <rFont val="Calibri"/>
        <family val="2"/>
      </rPr>
      <t>Os itens que contemplam o módulo 4 se referem ao custo dos dias trabalhados pelo repositor/substituto, quando o empregado alocado na prestação de serviço estiver ausente, conforme as previsões estabelecidas na legislação. (Redação dada pela Instrução Normativa nº 7, de 2018)</t>
    </r>
  </si>
  <si>
    <t>Submódulo 4.1 - Substituto nas Ausências Legais.  (Redação dada pela Instrução Normativa nº 7, de 2018)</t>
  </si>
  <si>
    <t xml:space="preserve">Mão de obra vinculada à execução contratual (valor por empregado)
</t>
  </si>
  <si>
    <t>ANEXO IX - A - 3</t>
  </si>
  <si>
    <t xml:space="preserve">Serviço de Limpeza de Áreas Internas Insalubres (CAV) num total de 600,19m², onde adota-se a área de 200 m² por Servente de Limpeza, em jornada de 44 (quarenta e quatro) horas semanais, em turnos de oito horas, de segunda a sexta-feira  e aos sábados quatro horas. </t>
  </si>
  <si>
    <t>ANEXO IX - A - 4</t>
  </si>
  <si>
    <t xml:space="preserve">Serviço de Limpeza de Áreas Externas não Insalubres (CAV) num total de 3.964,31 m², onde adota-se a área de 3.400 m² por Servente de Limpeza, em jornada de 44 (quarenta e quatro) horas semanais, em turnos de oito horas, de segunda a sexta-feira  e aos sábados quatro horas. </t>
  </si>
  <si>
    <t>ANEXO IX - B</t>
  </si>
  <si>
    <t>RELAÇÃO DE MATERIAL E EQUIPAMENTOS A SEREM FORNECIDOS EM QUANTIDADE E QUALIDADE NECESSÁRIAS À PERFEITA EXECUÇÃO DOS SERVIÇOS DE LIMPEZA</t>
  </si>
  <si>
    <t>Os valores mensais, por empregado, encontrados nesta planilha devem ser transportado, obrigatoriamente, para os respectivos itens da Planilha de Custo e Formação de Preços do Servente de LImpeza sem Insalubridade, Servente de Limpeza Com Insalubridade ( Anexos  IX - A - 2, IX - A - 3 e IX - A - 4,) no Módulo 5 - Insumos Diversos - B- Material de Consumo Mensal; C - Materiais de Média e Longa Duração; D - Equipamentos</t>
  </si>
  <si>
    <t>A1 - RELAÇÃO UNIFORME E EPI ( SERVENTE DE LIMPEZA)</t>
  </si>
  <si>
    <t>ITEM</t>
  </si>
  <si>
    <t>DESCRIÇÃO DO MATERIAL</t>
  </si>
  <si>
    <t>UNIDADE</t>
  </si>
  <si>
    <t>QUANTIDADES</t>
  </si>
  <si>
    <t>VALOR DE MERCADO</t>
  </si>
  <si>
    <t>VALOR TOTAL</t>
  </si>
  <si>
    <t>VIDA ÚTIL (MESES)</t>
  </si>
  <si>
    <t>CUSTO MENSAL</t>
  </si>
  <si>
    <t>CAMISA</t>
  </si>
  <si>
    <t>Camisa confeccionada com tecido para as caracteristicas do clima da Região Metropolitana do Recife.</t>
  </si>
  <si>
    <t>Unidade</t>
  </si>
  <si>
    <t>CALÇA COMPRIDA</t>
  </si>
  <si>
    <t>Calça confeccionada com tecido para as caracteristicas do clima da Região Metropolitana do Recife.</t>
  </si>
  <si>
    <t>BONE</t>
  </si>
  <si>
    <t>Boné com aba e proteção traseira.</t>
  </si>
  <si>
    <t>BOTA</t>
  </si>
  <si>
    <t>Botas de segurança em PVC cano longo.</t>
  </si>
  <si>
    <t>Bota de segurança em couro.</t>
  </si>
  <si>
    <t>LUVA</t>
  </si>
  <si>
    <t>Luvas de segurança com banho de látex natural sobre suporte têxtil 100% algodão, palma antiderrapante corrugada reforçada, comprimento mínimo de 30 cm, espessura mínima de 1,80 na palma.</t>
  </si>
  <si>
    <t>Luvas de segurança em borracha nitrílica, com revestimento interno; antiderrapante na palma, face palmar dos dedos e pontas dos dedos, comprimento mínimo de 45 cm e espessura mínima de 50 mm.</t>
  </si>
  <si>
    <t>MASCARA</t>
  </si>
  <si>
    <t>Máscara semi-facial PFF1 (Para poeiras).</t>
  </si>
  <si>
    <t>Máscara com proteção antibacteriana.</t>
  </si>
  <si>
    <t>OCULOS</t>
  </si>
  <si>
    <t>Óculos de segurança com lentes incolores.</t>
  </si>
  <si>
    <t>PROTETOR AURICULAR</t>
  </si>
  <si>
    <t>Protetor auditivo tipo inserção ou concha com NEEsf maior que 15 db (operação dos equipamentos).</t>
  </si>
  <si>
    <t>PROTETOR FACIAL</t>
  </si>
  <si>
    <t>Protetor Facial (operação com cortador de grama).</t>
  </si>
  <si>
    <t>Total do Custo mensal com Uniforme e EPI</t>
  </si>
  <si>
    <t>CUSTO MENSAL DOS MATERIAS DE CONSUMO POR PROFISSIONAL ( CUSTO MENSAL DE 01 PROFISSIONAL)</t>
  </si>
  <si>
    <t>B - RELAÇÃO MENSAL DE MATERIAIS DE CONSUMO</t>
  </si>
  <si>
    <t>Álcool Comum</t>
  </si>
  <si>
    <t>Álcool líquido 70° INPM comercializado em frascos de 1 litro.</t>
  </si>
  <si>
    <t>Litro</t>
  </si>
  <si>
    <t>Cera acrílica</t>
  </si>
  <si>
    <t>Cera com Polímeros Resinas acrílicas puras/Poliuretano, agente coalescentes Éteres glicóis, Agente nivelante tensoativo carboxifluorado, Conter agente Plastificante e agente Conservante. Características Físicas: pH (100%) 8,0 – 10,0 Densidade (g/ml) 1,05% RS (2g/2h/105oC) 23,0 – 28,0 Viscosidade (Copoford 4/25oC) 9” - 15”. Embalagem: caixa com 4 bombonas de 5 litros.</t>
  </si>
  <si>
    <t>Caixa</t>
  </si>
  <si>
    <t>Desengordurante</t>
  </si>
  <si>
    <t>Desengordurante neutro, superconcentrado, permitindo altas diluições, o que aumenta consideravelmente seu rendimento e a sua consequente economia na lavagem. Produto biodegradável que, devido à presença de produtos emolientes contidos em sua composição, deixa as mãos agradáveis e macias. Embalagem: caixa com 4 bombonas de 5 litros.</t>
  </si>
  <si>
    <t>Desinfetante a base de Quaternário de amônia</t>
  </si>
  <si>
    <r>
      <t>Desinfetante a base de Quaternário de amônia para remoção de mofos e maus odores de ralos, pias e caixas de gordura. Composto de 22% de Ativos. Caberá à empresa que fornecer o item, a responsabilidade pelo treinamento e orientação para a diluição e utilização do produto. Embalagem: caixa com 4 bombonas de 5 litros.</t>
    </r>
    <r>
      <rPr>
        <b/>
        <sz val="10"/>
        <color indexed="8"/>
        <rFont val="Calibri"/>
        <family val="2"/>
      </rPr>
      <t xml:space="preserve"> </t>
    </r>
  </si>
  <si>
    <t>Desinfetante odorizante</t>
  </si>
  <si>
    <r>
      <t xml:space="preserve">Desinfetante odorizante concentrado com ação desinfetante para os seguintes micro-organismos: </t>
    </r>
    <r>
      <rPr>
        <i/>
        <sz val="10"/>
        <color indexed="8"/>
        <rFont val="Calibri"/>
        <family val="2"/>
      </rPr>
      <t>Staphylococus aureos</t>
    </r>
    <r>
      <rPr>
        <sz val="10"/>
        <color indexed="8"/>
        <rFont val="Calibri"/>
        <family val="2"/>
      </rPr>
      <t xml:space="preserve">, </t>
    </r>
    <r>
      <rPr>
        <i/>
        <sz val="10"/>
        <color indexed="8"/>
        <rFont val="Calibri"/>
        <family val="2"/>
      </rPr>
      <t>Salmonela Cholerae-Suis</t>
    </r>
    <r>
      <rPr>
        <sz val="10"/>
        <color indexed="8"/>
        <rFont val="Calibri"/>
        <family val="2"/>
      </rPr>
      <t xml:space="preserve"> e </t>
    </r>
    <r>
      <rPr>
        <i/>
        <sz val="10"/>
        <color indexed="8"/>
        <rFont val="Calibri"/>
        <family val="2"/>
      </rPr>
      <t>Vibrio Cholerae</t>
    </r>
    <r>
      <rPr>
        <sz val="10"/>
        <color indexed="8"/>
        <rFont val="Calibri"/>
        <family val="2"/>
      </rPr>
      <t>. Diluição mínima de 1:300. Aspecto líquido, pH 2,5 a 4,5. Nível de espuma médio, com princípio ativo de, no mínimo, 18%. Produto deve estar cadastrado junto ao Min. da Saúde. Juntamente com o produto o fornecedor tem a responsabilidade de instalar o sistema dosador no recebimento. Todos os produtos precisam estar com suas devidas fichas de segurança – FISPQ. Embalagem: caixa com 4 bombonas de 5 litros.</t>
    </r>
  </si>
  <si>
    <t>Detergente desincrustrante</t>
  </si>
  <si>
    <t xml:space="preserve">Desinfetante, limpador e desodorizante para uso exclusivo profissional em vasos sanitários e mictórios. Embalagem de 700 ml com bico côncavo direcional para alcançar as bordas inferiores dos vasos sanitários. Produto precisa estar notificado no Min. da Saúde. No recebimento, todos os produtos precisam estar com suas devidas dichas de segurança e FISPQ. Caberá à empresa que fornecer o item a responsabilidade pelo treinamento e orientação para a diluição e utilização do produto. </t>
  </si>
  <si>
    <t>Unid</t>
  </si>
  <si>
    <t>Detergente líquido para limpeza pesada</t>
  </si>
  <si>
    <t>Detergente líquido para limpeza pesada de pisos em geral, com sistema de dosagem (diluidor), com diluição mínima de 1:100, com leve perfume de pinho. Líquido opaco de cor verde,com PH 7,9 a 8,9. Produto precisa estar notificado no Min. da Saúde. No recebimento, todos os produtos precisam estar com suas devidas fichas de segurança -FISPQ. Embalagem: caixa com 4 bombonas de 5 litros. Caberá à empresa que fornecer o item, a responsabilidade de treinar e orientar a diluição e utilização do produto.</t>
  </si>
  <si>
    <t>Detergente neutro</t>
  </si>
  <si>
    <t>Detergente líquido neutro para lavagem de superfícies em geral, que não agrida as mãos, pH 7,0 a 8,0. Diluição mínima 1:100. Líquido límpido viscoso com suave perfume. Produto precisa estar notificado na ANVISA e Min. da Saúde. No recebimento, todos os produtos precisam estar com suas devidas fichas de segurança – FISPQ. Embalagem: caixa com 4 bombonas de 5 litros. Caberá à empresa que fornecer o item a responsabilidade de treinar e orientar a diluição e utilização do produto.</t>
  </si>
  <si>
    <t>Detergente removedor de ceras</t>
  </si>
  <si>
    <t>Detergente removedor de ceras e impermeabilizantes, líquido transparente a base de solventes e Butiglicol, pH 12,8 a 13,5, formulação sem odor, diluição mínima 1:10,não inflamável. Produto precisa estar registrado na ANVISA. No recebimento, todos os produtos precisam estar com suas devidas fichas de segurança – FISPQ. Embalagem: caxa com 4 bombonas de 5 litros. Caberá à empresa que fornecer o item, a responsabilidade de treinar e orientar a diluição e utilização do produto.</t>
  </si>
  <si>
    <t>Disco de lavagem verde 510 mm</t>
  </si>
  <si>
    <t>Disco utilizado para remoção parcial constituído de uma manta de não tecido formada por fibras sintéticas e partículas abrasivas espalhadas por todo o disco, unidas por uma resina sintética.</t>
  </si>
  <si>
    <t>Disco de lavagem vermelho 510 mm</t>
  </si>
  <si>
    <t>Disco utilizado para realçar a aparência do piso, sem causar danos ao acabamento, constituído de uma manta de não tecido formada por fibras sintéticas e talco, espalhadas por todo disco, unidas por uma resina sintética.</t>
  </si>
  <si>
    <t>Coletor de Material Perfuro Cortante</t>
  </si>
  <si>
    <t>Composto de papel resistente e saco plástico resistente, Capacidade para 3 litros, Possui alça dupla para transporte, Produzido de acordo com o NBR 13853</t>
  </si>
  <si>
    <t>Disco de remoção preto 510 mm</t>
  </si>
  <si>
    <r>
      <t xml:space="preserve">Disco utilizado para remoção total constituído de uma manta de não tecido formada por filamentos de </t>
    </r>
    <r>
      <rPr>
        <i/>
        <sz val="10"/>
        <color indexed="8"/>
        <rFont val="Calibri"/>
        <family val="2"/>
      </rPr>
      <t>nylon</t>
    </r>
    <r>
      <rPr>
        <sz val="10"/>
        <color indexed="8"/>
        <rFont val="Calibri"/>
        <family val="2"/>
      </rPr>
      <t xml:space="preserve"> e partículas abrasivas espalhadas por todo disco, unidas por uma resina sintética. Possui espessura nominal de ½ pol. (12,7mm).</t>
    </r>
  </si>
  <si>
    <t>Esponja de lã de aço</t>
  </si>
  <si>
    <t>Esponja de lã de aço carbono, de textura macia, isenta de sinais de oxidação Pacote com 08 unidades.</t>
  </si>
  <si>
    <t>Pacote</t>
  </si>
  <si>
    <t>Esponja dupla face</t>
  </si>
  <si>
    <t>Esponja de louça dupla face (fibra e espuma) formato retangular, medindo 110x75x23mm, abrasividade média. Composição: espuma de poliuretano com bactericida, fibra sintética com abrasivo.</t>
  </si>
  <si>
    <t>Flanela para limpeza</t>
  </si>
  <si>
    <t>Flanela 100% de algodão, cor amarela de tom forte, lisa, medindo 56x38cm.</t>
  </si>
  <si>
    <t>Hipoclorito de sódio</t>
  </si>
  <si>
    <t>Hipoclorito de sódio, solução aquosa alcalina com10% de cloro ativo. Embalagem: caixa com 4 bombonas de 5 litros.</t>
  </si>
  <si>
    <t>Limpador multiuso</t>
  </si>
  <si>
    <t>Limpador multiuso para limpeza instantânea de sujidades gordurosas, fuligem, poeira, marcas de dedos, limpeza de vidros, computadores, telefones. Também pode ser aplicado em banheiros, pisos, paredes, azulejos, fórmicas, plásticos esmaltados, metais, louças sanitárias, e demais superfícies laváveis. Diluição mínima de 1:20, prazo de validade de 24 meses. No recebimento, todos os produtos precisam estar com suas devidas fichas de segurança – FISPQ. Embalagem: caixa com 4 bombonas de 5 litros. Caberá a empresa que fornecer o item, a responsabilidade de treinar e orientar a diluição e utilização do produto.</t>
  </si>
  <si>
    <t>Lustra móveis</t>
  </si>
  <si>
    <r>
      <t>Lustra-móveis líquido cremoso, acondicionado em embalagem plástica resistente de 200ml com tampa</t>
    </r>
    <r>
      <rPr>
        <i/>
        <sz val="10"/>
        <color indexed="8"/>
        <rFont val="Calibri"/>
        <family val="2"/>
      </rPr>
      <t xml:space="preserve"> flip-top</t>
    </r>
    <r>
      <rPr>
        <sz val="10"/>
        <color indexed="8"/>
        <rFont val="Calibri"/>
        <family val="2"/>
      </rPr>
      <t xml:space="preserve"> e bico dosador.</t>
    </r>
  </si>
  <si>
    <t>Óleo mineral ou vaselina líquida</t>
  </si>
  <si>
    <r>
      <t>Produto da mistura de Hidrocarbonetos, Líquido límpido, inodoro, incolor ou levemente amarelado e insolúvel em água.</t>
    </r>
    <r>
      <rPr>
        <i/>
        <sz val="10"/>
        <color indexed="8"/>
        <rFont val="Calibri"/>
        <family val="2"/>
      </rPr>
      <t xml:space="preserve"> Frasco com 01 litro.</t>
    </r>
  </si>
  <si>
    <t>Palha de aço</t>
  </si>
  <si>
    <t>Palha de aço grossa 2 25g</t>
  </si>
  <si>
    <t>Papel higiênico</t>
  </si>
  <si>
    <r>
      <t xml:space="preserve">Papel higiênico extra brancro – rolo com no mínimo 200 metros. Características: 100% celulose fibras virgens naturais; folha simples; gramatura média 21,5g/m²; papel extra macio e absorvente; não picotado, a dosagem é feita no </t>
    </r>
    <r>
      <rPr>
        <i/>
        <sz val="10"/>
        <color indexed="8"/>
        <rFont val="Calibri"/>
        <family val="2"/>
      </rPr>
      <t>dispenser</t>
    </r>
    <r>
      <rPr>
        <sz val="10"/>
        <color indexed="8"/>
        <rFont val="Calibri"/>
        <family val="2"/>
      </rPr>
      <t>; embalados em caixa de papelão; 100% biodegradável e solúvel em meio aquoso, não causando entupimento. Fardo com 8 rolos. Com fornecimento de dispenseres para as mesma.</t>
    </r>
  </si>
  <si>
    <t>Fardo</t>
  </si>
  <si>
    <t>Papel toalha</t>
  </si>
  <si>
    <t>Papel toalha – rolo com no mínimo 200 metros. Características: 100% celulose virgem; papel branco e virgem; gramatura de 35.0 a 42.0g/m², macias, absorventes, com resistência úmida; embaladas em caixa de papelão, 100% biodegradáveis e recicláveis. Fardo com 6 rolos.</t>
  </si>
  <si>
    <t>Pastilha sanitária</t>
  </si>
  <si>
    <t>Pastilha sanitária sólida em forma de disco, com peso mínimo de 30g.</t>
  </si>
  <si>
    <t>Sabonete líquido cremoso</t>
  </si>
  <si>
    <t>Sabonete gel cremoso, concentrado, fragrância a ser definida no pedido, com filme hidratante, totalmente neutro, biodegradável, glicerinado, com fórmula contendo emolientes para não ressecar a pele, com pH semelhante ao da pele, com fórmula contendo tensoativo aniônico, conservantes, coadjuvantes, corantes e essências, cor branco perolado e em embalagem com caixa de 4 bombonas com  5 litros.</t>
  </si>
  <si>
    <t>Saco para lixo</t>
  </si>
  <si>
    <t>Saco plástico para lixo infectante, capacidade de 60 litros, acondicionados em fardos com 100 peças. Cor Branca</t>
  </si>
  <si>
    <t>Saco plástico para lixo infectante, capacidade de 100 litros, acondicionados em fardos com 100 peças. Cor Branca</t>
  </si>
  <si>
    <t>Biodegradável, 10 MICRAS, capacidade 100 l, acondicionados em fardos com 100 peças, cor PRETA.</t>
  </si>
  <si>
    <t>Biodegradável, 10 MICRAS, capacidade 200 l, acondicionados em fardos com 100 peças, cor PRETA.</t>
  </si>
  <si>
    <t>Biodegradável, 10 MICRAS, capacidade 100 l, acondicionados em fardos com 100 peças, cor AZUL.</t>
  </si>
  <si>
    <t>Biodegradável, 10 MICRAS, capacidade 200 l, acondicionados em fardos com 100 peças, cor AZUL.</t>
  </si>
  <si>
    <t>Biodegradável, 10 MICRAS, capacidade 40 l, acondicionados em fardos com 100 peças, cor PRETA.</t>
  </si>
  <si>
    <t>Biodegradável, 10 MICRAS, capacidade 60 l, acondicionados em fardos com 100 peças, cor PRETA.</t>
  </si>
  <si>
    <t>Biodegradável, 10 MICRAS, capacidade 40 l, acondicionados em fardos com 100 peças, cor AZUL.</t>
  </si>
  <si>
    <t>Biodegradável, 10 MICRAS, capacidade 60 l, acondicionados em fardos com 100 peças, cor AZUL.</t>
  </si>
  <si>
    <t>Sacos de chão</t>
  </si>
  <si>
    <t>Sacos algodão cru 55cm x 80cm, branco, embalagem grãos e similares, engomado.</t>
  </si>
  <si>
    <t>Total do Custo mensal com materias</t>
  </si>
  <si>
    <t>CUSTO MENSAL DOS MATERIAS DE CONSUMO POR PROFISSIONAL ( CUSTO MENSAL TOTAL DIVIDIDO POR 14 PROFISSIONAIS)</t>
  </si>
  <si>
    <t>C - RELAÇÃO DE MATERIAIS DE MÉDIA E LONGA DURAÇÃO</t>
  </si>
  <si>
    <t>QUANTIDADE</t>
  </si>
  <si>
    <t>Balde plástico</t>
  </si>
  <si>
    <t>Balde de material plástico, material com alça de arame galvanizado, capacidade 10l, cor preta.</t>
  </si>
  <si>
    <t>Unid.</t>
  </si>
  <si>
    <t>Balde de material plástico, material com alça de arame galvanizado, capacidade 20l, cor preta.</t>
  </si>
  <si>
    <t>Desentupidor de pia</t>
  </si>
  <si>
    <t>Desentupidor de pia, cabo em madeira, plastificado, 11cm x 16cm.</t>
  </si>
  <si>
    <t>Desentupidor WC vaso sanitário</t>
  </si>
  <si>
    <t>Desentupidor de vaso sanitário, cabo madeira plastificado, 14cm x 70cm.</t>
  </si>
  <si>
    <t>Enxada</t>
  </si>
  <si>
    <t>Enxada em aço carbono, material encaixe cabo fero fundido,largura de 30cm,altura de 18cm, peso 1kg, tipo estampado (achatado), material cabo madeira, comprimento cabo 150cm</t>
  </si>
  <si>
    <t>Luva para aplicador de cera</t>
  </si>
  <si>
    <t>Luva para aplicador de cera. Dimensões: 44cm.</t>
  </si>
  <si>
    <t>Espatulas com cabo de madeira</t>
  </si>
  <si>
    <t>Lâminas resistentes, Cabo de Madeira. Medidas: 50, 80 mm</t>
  </si>
  <si>
    <t>Refil MOP úmido algodão</t>
  </si>
  <si>
    <t>Tipo cabeleira, com fios retorcidos e pontas dobradas. Dotado de cinta de amarração. Composto por fibras de alta resistência que não desfiam nem soltam fiapo. Compatível com cabo de alumínio, diâmetro 7/8” com engate plástico. Na cor azul para as áreas administrativas e laranja para sanitários.</t>
  </si>
  <si>
    <t>Estrovenga</t>
  </si>
  <si>
    <t>Estrovenga em aço carbono, tipo leve, comprimento 215mm, comprimento olho 60mm, diâmetro 35mm, material cabo madeira, tratamento superficial pintura eletrostática.</t>
  </si>
  <si>
    <t>Mangueira cristal</t>
  </si>
  <si>
    <t>Mangueira hidráulica, diâmetro ¾ pol. PVC, cristal, tipo trançada, espessura parede 2,4. com 50 metros</t>
  </si>
  <si>
    <t>Pá coletora de lixo com tampa e cabo</t>
  </si>
  <si>
    <t>Composta por coletor em poliestireno com largura de 28cm, tampa articulada com sistema de fechamento automático (por gravidade), cabo em alumínio diâmetro 7/8” e comprimento mínimo de 75cm.</t>
  </si>
  <si>
    <t>Pulverizador plástico universal</t>
  </si>
  <si>
    <r>
      <t xml:space="preserve">Pulverizador de plástico manual. Capacidade mínima: 500ml. Características de gatilho: fechado, </t>
    </r>
    <r>
      <rPr>
        <i/>
        <sz val="10"/>
        <color indexed="8"/>
        <rFont val="Calibri"/>
        <family val="2"/>
      </rPr>
      <t>spray</t>
    </r>
    <r>
      <rPr>
        <sz val="10"/>
        <color indexed="8"/>
        <rFont val="Calibri"/>
        <family val="2"/>
      </rPr>
      <t xml:space="preserve"> e jato.</t>
    </r>
  </si>
  <si>
    <t>Rodo de borracha</t>
  </si>
  <si>
    <r>
      <t>Rodo com duas lâminas, largura aproximada de 4</t>
    </r>
    <r>
      <rPr>
        <b/>
        <sz val="10"/>
        <color indexed="8"/>
        <rFont val="Calibri"/>
        <family val="2"/>
      </rPr>
      <t>0cm</t>
    </r>
    <r>
      <rPr>
        <sz val="10"/>
        <color indexed="8"/>
        <rFont val="Calibri"/>
        <family val="2"/>
      </rPr>
      <t>, com cabo de alumínio. Lâminas em borracha natural. Base em metal reforçado, com proteção superior anti respingos e engate com trava para cabo. Cabo reforçado de alumínio com empunhadura em polipropileno, diâmetro 7/8”, comprimento mínimo de 1,50m. Deve apresentar resistência adequada ao uso a que se destina e facilidade na remoção de líquidos em superfícies planas.</t>
    </r>
  </si>
  <si>
    <r>
      <t xml:space="preserve">Rodo com duas lâminas, largura aproximada de </t>
    </r>
    <r>
      <rPr>
        <b/>
        <sz val="10"/>
        <color indexed="8"/>
        <rFont val="Calibri"/>
        <family val="2"/>
      </rPr>
      <t>60cm</t>
    </r>
    <r>
      <rPr>
        <sz val="10"/>
        <color indexed="8"/>
        <rFont val="Calibri"/>
        <family val="2"/>
      </rPr>
      <t>, com cabo de alumínio. Lâminas em borracha natural. Base em metal reforçado, com proteção superior anti respingos e engate com trava para cabo. Cabo reforçado de alumínio com empunhadura em polipropileno, diâmetro 7/8”, comprimento mínimo de 1,50m. Deve apresentar resistência adequada ao uso a que se destina e facilidade na remoção de líquidos em superfícies planas.</t>
    </r>
  </si>
  <si>
    <r>
      <t>Rodo com duas lâminas, largura aproximada de 8</t>
    </r>
    <r>
      <rPr>
        <b/>
        <sz val="10"/>
        <color indexed="8"/>
        <rFont val="Calibri"/>
        <family val="2"/>
      </rPr>
      <t>0cm</t>
    </r>
    <r>
      <rPr>
        <sz val="10"/>
        <color indexed="8"/>
        <rFont val="Calibri"/>
        <family val="2"/>
      </rPr>
      <t>, com cabo de alumínio. Lâminas em borracha natural. Base em metal reforçado, com proteção superior anti respingos e engate com trava para cabo. Cabo reforçado de alumínio com empunhadura em polipropileno, diâmetro 7/8”, comprimento mínimo de 1,50m. Deve apresentar resistência adequada ao uso a que se destina e facilidade na remoção de líquidos em superfícies planas.</t>
    </r>
  </si>
  <si>
    <t>Vasculhador de teto</t>
  </si>
  <si>
    <t>Vasculhador para teto, com cerdas plásticas, cabo mínimo 2m.</t>
  </si>
  <si>
    <t>Vassoura de pelo</t>
  </si>
  <si>
    <t>Vassoura de pelo, com cerdas sintéticas com largura aproximada de 30cm. Para uso doméstico. Altura mínima das cerdas 6cm. Cerdas em polipropileno. Cepa em plástico resistente ou madeira e cabo de madeira plastificado com ponteira plástica para pendurar. Comprimento mínimo do cabo: 1,20m. Deve apresentar resistência adequada ao uso a que se destina e facilidade na remoção de detritos e pó.</t>
  </si>
  <si>
    <t>Vassoura de pelo de animal</t>
  </si>
  <si>
    <t>Vassoura de pelo de animal crina de cavalo com largura aproximada de 100cm. Altura mínima das cerdas 6cm. Cerdas natural pelo de cavalo. Cepa em plástico resistente ou madeira e cabo de madeira plastificado com ponteira plástica para pendurar. Comprimento mínimo do cabo: 1,20m. Deve apresentar resistência adequada ao uso a que se destina e facilidade na remoção de detritos e pó.</t>
  </si>
  <si>
    <t>Vassoura de piaçava</t>
  </si>
  <si>
    <t>Vassoura com cerdas de piaçava com largura aproximada de 30cm. Para uso doméstico. Altura mínima das cerdas 11cm. Cepa emmontagem diagonale corte diagonal das cerdas para facilitar o alcance a cantos de difícil acesso. Contendo no mínimo 60 tufos com 30 cerdas por tufo. Cepa em plástico resistente e cabo de madeira plastificado com ponteira plástica para pendurar. Comprimento mínimo do cabo: 1,20m. Deve apresentar resistência adequada ao uso a que se destina e facilidade na remoção de detritos. TIPO PIAÇAVA CERDAS P.E.T</t>
  </si>
  <si>
    <t>Vassoura para grama e jardim</t>
  </si>
  <si>
    <t>Vassoura para grama e jardim, metálica, regulável, com cabo e 22 palhetas de aço.</t>
  </si>
  <si>
    <t>Vassoura para limpeza de WC</t>
  </si>
  <si>
    <t>Escova arredondada para limpeza de vaso sanitário com suporte.</t>
  </si>
  <si>
    <t>Vassoura tipo gari</t>
  </si>
  <si>
    <t>Vassoura gari para uso externo, base de madeira reta, medidas aproximadas de comprimento x largura x altura (60cm x 4,5cm x 3,5cm), com cerdas de piaçava pura, altura de 8cm, com 41 tufos fixados na base,cabo de madeira 1,50m com 22mm de espessura.</t>
  </si>
  <si>
    <t>Balde espremedor completo (Balde, Cabo de alumínio e Refil)</t>
  </si>
  <si>
    <t>Conjunto balde espremedor plástico 24 litros. Espremedor plástico de ação horizontal com balde plástico de 24 litros com rodas. dimensões: 63 x 40 x 85 cm, cor amarelo. Com Mop úmido incluído na cor AZUL para áreas administrativas e cor LARANJA para sanitários com cabo de alumínio.</t>
  </si>
  <si>
    <t>Cabo de MOP úmido</t>
  </si>
  <si>
    <t>Cabo de alumínio para MOP úmido. Cabo de alumínio com suporte do MOP trava de plástico. Dimensões: 158cm, cor azul (suporte).</t>
  </si>
  <si>
    <t>Conjunto carrinho de mão</t>
  </si>
  <si>
    <t>Altura: 42,0cm; largura: 59,0cm; profundidade: 1,58m; peso: 10,46kg.</t>
  </si>
  <si>
    <t>Kit limpa vidro</t>
  </si>
  <si>
    <t>Kit suporte e luva – Rodo limpa vidro 4 em 1, lavador e rodo separados ou lavador e rodo no sistema vice-versa. Dimensões: 30cm (lavador) 36 (rodo). Com cabos de prolongamento. CABO DE 1,5 MT</t>
  </si>
  <si>
    <t>MOP pó de 40 cm completo</t>
  </si>
  <si>
    <t>MOP pó acrílico – ponta cortada. Dimensões: 40 x 16 cm, cor azul com cabo de alumínio e suporte metálico.</t>
  </si>
  <si>
    <t>MOP pó de 60 cm completo</t>
  </si>
  <si>
    <t>MOP pó acrílico – ponta cortada. Dimensões: 60 x 16 cm, cor azul com cabo de alumínio e suporte metálico.</t>
  </si>
  <si>
    <t>Placa sinalizadora de piso molhado</t>
  </si>
  <si>
    <t>Placas sinalizadoras: limpeza em andamento (warning cleaning in progress).Dimensões: 65 x 35 x 23cm. Vol. Cor Amarelo.</t>
  </si>
  <si>
    <t>Total do Custo mensal com materias de média e longa duração</t>
  </si>
  <si>
    <t>D - RELAÇÃO DOS EQUIPAMENTOS</t>
  </si>
  <si>
    <t>Aplicador de cera e carro aplicador de cera</t>
  </si>
  <si>
    <t>Carro aplicador de cera. Carro tubular em epóxi com rodas 2” e balde 8 litros. Dimensões: 60cm x 34cm x 32cm. Cor: azul, com aplicador de cera.</t>
  </si>
  <si>
    <t>Aspirador pó/água tipo industrial</t>
  </si>
  <si>
    <t>Tensão (V) 220 mono, Potência (W) 2750, Reservatório 72l,Vácuo (mbar) 235.</t>
  </si>
  <si>
    <t>Carro funcional para limpeza, completo</t>
  </si>
  <si>
    <t>Carro funcional plástico com bolsa. Carro com bolsa de vinil, 90 litros, rodas traseiras de 8” dianteiras de 3”. Dimensões: 122 x 49 x 100cm, cor cinza, bandeja superior: suporta até 30kg; bandeja intermediária: suporta até 6kg; bandeja inferior: suporta até 6kg; com encaixe para rodas do balde espremedor; plataforma: suporta até 30kg; bolsa: suporta até 20kg.</t>
  </si>
  <si>
    <t>Cortador de grama</t>
  </si>
  <si>
    <t>Cortador de grama com as seguintes características: para 220V, 5 alturas de corte, lâmina em aço, com têmpera total. Cabo dobrável, revestido em PVC flexível, altamente isolante. Tratamento anticorrosivo em todas as peças sujeitas à oxidação. Com 100 metros de cabo elétrico. Exigem o uso das duas mãos para acionar o cortador, evitando ligações acidentais. Isolamento duplo, com proteção total contra choques elétricos. Conjunto de fixação da lâmina de corte altamente resistente, dando total isolamento. Rodas revestidas com pneus em PVC.</t>
  </si>
  <si>
    <t>Enceradeira polidora UHS ultra high speed com rotação mínima de 1870 RPM e acessórios</t>
  </si>
  <si>
    <t>Polidora Ultra High Speed com 1.870 RPM. Diâmetro do disco de 505mm. Nível de ruído: 68dB a 70dB. Peso: 50kg, Motor: 3 CV, Mono 60Hz, tensão: 220v, cabo: 20m de PP 2 x 4mm2, rotação: 1870 RPM no piso.</t>
  </si>
  <si>
    <t>Enceradeira tipo industrial, 350mm e acessórios</t>
  </si>
  <si>
    <t>Tensão: 220 V. Capacidade operacional: 1.500 m² Peso: 30 kg. Dimensões (diâmetro x altura): 350 x 1100 mm Rotação da escova: 175 rpm. Escova: 350 mm Comprimento do fio: 12 m. ACESSÓRIOS: 1 escova de nylon para lavar e 1 suporte p/ discos de fibra</t>
  </si>
  <si>
    <t>Escada tipo cavalete com 7 degraus</t>
  </si>
  <si>
    <t>Degraus: 7 (6 degraus + patamar) altura fechada: 2,18m. Altura quando aberta até a plataforma: 1,56m. Profundidade fechada: 0,11m. Peso aprox.: 4,8kg. Carga máxima de 100kg.</t>
  </si>
  <si>
    <t>Máquina de lavar a jato de alta pressão</t>
  </si>
  <si>
    <t>Tensão: 220 volts, Pressão máx.: 2175 libras, Vazão: 600 Litros / hora: Potencia: 3,30 KW, Peso: 32 kg</t>
  </si>
  <si>
    <t>Tensão: 220 volts, Pressão máx.: 1900 libras, Vazão: 500 Litros / hora: Potencia: 1,5 KW, Peso: 15 kg</t>
  </si>
  <si>
    <t>Roçadeira lateral</t>
  </si>
  <si>
    <t>Roçadeira lateral: motor 2 tempos à gasolina com potência máxima HP/KW: 1,98 / 1,47 – 10000 RPM; rotação sem carga,marcha lenta e máxima: 2500 / 11800 RPM (relação 19:16); combustível: gasolina + óleo 2T (25x1); capacidade do tanque: 1,2 litros; cilindrada: 41,5 CC; modelo do carburador: diafragma com primer. Sistema de partida: manual retrátil; ignição eletrônica. Transmissão: eixo rígido do motor até a transmissão; rotação de engate de embreagem: 3500 RPM; ferramenta de corte já inclusa: Nylon; uso profissional; peso aproximado de 8,1kg.</t>
  </si>
  <si>
    <t>Coletores de resíduos sólidos</t>
  </si>
  <si>
    <t xml:space="preserve">Coletores de resíduos sólidos com 02 ( dois) compartimentos, sendo 01 ( um) na cor Azul Del Rey e 01 (um) na cor Cinza Plantina,  com capacidade de 40 litros cada compartimento, dimensões: 52 cm de altura, 44 cm lagura e 33 cm de profundidade, confeccionados em polipropileno de alta desnsidade com proteção UV , tampa com abertura frontal e fechadura em plástico injetado e com suporte plastico parafusado com 4 parafusos `cada placa metálica existente nas extremidades do "T". Os recipientes deverão ser afixidas nas placas metálicas na extremidade do suporte tubular em "T" em aço galvanizado com pintura eletrogalvanizada na cor Azul Del Rey, diâmetro de 0,05m, com tratamento contra corosão e resistência às intempéries e agressões, o suporte deverá ter altura de 1,20m.   COM IDENTIFICAÇÃO DE RECICLAVEIS E NÃO RECICLÁVEIS. </t>
  </si>
  <si>
    <t>Carro Coletor de resíduos sólidos</t>
  </si>
  <si>
    <t xml:space="preserve">Carro Coletor de resíduos sólidos confecicionado em polipropileno na cor Azul, com tampa confeccionada em polipropileno na cor azul , com capacidade de 240 litros, dimensões: 107 cm de altura, 58 cm lagura e 74 cm de profundidade.   </t>
  </si>
  <si>
    <t>Carro Coletor de resíduos sólidos Tipo Plataforma</t>
  </si>
  <si>
    <t>Carro coletor de resíduos sólidos tipo Plataforma Transbloco para 800 KG cm Rodas de Pneu 350 x 8/410. Medida 1500 x 800 mm (TUBULAR)</t>
  </si>
  <si>
    <t>COMBUSTIVEL</t>
  </si>
  <si>
    <t>Custo de combustivel para equipamentos para funcionamento durante a execução do serviços.</t>
  </si>
  <si>
    <t xml:space="preserve">ÓLEO </t>
  </si>
  <si>
    <t>Custo com óleo para os equipamentos</t>
  </si>
  <si>
    <t>MANUTENÇÃO DOS EQUIPAMENTOS</t>
  </si>
  <si>
    <t>Custo com manutenção dos equipamentos</t>
  </si>
  <si>
    <t>Total do Custo mensal com equipamentos</t>
  </si>
  <si>
    <t>ANEXO IX - C</t>
  </si>
  <si>
    <t>QUADRO RESUMO - VALOR MENSAL DOS SERVIÇOS</t>
  </si>
  <si>
    <t xml:space="preserve">Tipo de Serviço                                        </t>
  </si>
  <si>
    <t xml:space="preserve">Valor Proposto por profissional </t>
  </si>
  <si>
    <t>Quant. profissionais</t>
  </si>
  <si>
    <t>Valor Proposto por Àrea (m²) ou Posto</t>
  </si>
  <si>
    <t>Quant. de Área Total por Tipo de Serviço (m²) ou Posto</t>
  </si>
  <si>
    <t>Valor Mensal por Tipo  de Serviço</t>
  </si>
  <si>
    <t>( A )</t>
  </si>
  <si>
    <t>( B )</t>
  </si>
  <si>
    <t>( C )</t>
  </si>
  <si>
    <t>( D )</t>
  </si>
  <si>
    <t>( E )</t>
  </si>
  <si>
    <t>(F = D x E)</t>
  </si>
  <si>
    <t>Serviços de Limpeza e Conservação - Área Interna sem insalubridade (CAV) -   Encarregado</t>
  </si>
  <si>
    <t>Serviços de Limpeza e Conservação - Área Interna com insalubridade grau máximo (Prédio Anexo CAV) -   Encarregado</t>
  </si>
  <si>
    <t>Serviços de Limpeza e Conservação - Área Interna com insalubridade grau máximo (CAV) -   Encarregado</t>
  </si>
  <si>
    <t>Serviços de Limpeza e Conservação - Área Externa sem Insalubridade (CAV) - Encarregado</t>
  </si>
  <si>
    <t>Serviços de Limpeza e Conservação - Área Interna sem Insalubridade (CAV) -   Servente de Limpeza</t>
  </si>
  <si>
    <t>Serviços de Limpeza e Conservação - Área Interna com insalubridade grau máximo (Prédio Anexo CAV) - Servente de Limpeza</t>
  </si>
  <si>
    <t>Serviços de Limpeza e Conservação - Área Interna com insalubridade grau máximo (CAV) - Servente de Limpeza</t>
  </si>
  <si>
    <t>Serviços de Limpeza e Conservação - Área Externa sem Insalubridade (CAV) - Servente de Limpeza</t>
  </si>
  <si>
    <t>Observações:</t>
  </si>
  <si>
    <r>
      <t xml:space="preserve">1 - O Valor da coluna B é preenchida com os valores do </t>
    </r>
    <r>
      <rPr>
        <sz val="11"/>
        <color indexed="10"/>
        <rFont val="Calibri"/>
        <family val="2"/>
      </rPr>
      <t>Anexo IX -  A ( 1 e 2  )</t>
    </r>
    <r>
      <rPr>
        <sz val="11"/>
        <color indexed="8"/>
        <rFont val="Calibri"/>
        <family val="2"/>
      </rPr>
      <t xml:space="preserve"> de cada categoria.</t>
    </r>
  </si>
  <si>
    <r>
      <t>2 - A coluna D é preenchida com a transferência dos valores do subtotal do Anexo</t>
    </r>
    <r>
      <rPr>
        <sz val="11"/>
        <color indexed="10"/>
        <rFont val="Calibri"/>
        <family val="2"/>
      </rPr>
      <t xml:space="preserve"> IX - C.</t>
    </r>
  </si>
  <si>
    <t>3 - O Valor Mensal por Tipo de Serviço (coluna F)  é obtido pela multiplicação do valor proposto por área (coluna D) pela quantidade de área por tipo de serviço (coluna E).</t>
  </si>
  <si>
    <t>4 - O Valor Mensal por Tipo de Serviço é o somatório das linhas da coluna F.</t>
  </si>
  <si>
    <t>5 - O Valor da coluna D deverá ter quatro casas decimais.</t>
  </si>
  <si>
    <t>ANEXO IX - D</t>
  </si>
  <si>
    <t>COMPLEMENTO DOS SERVIÇOS DE LIMPEZA E CONSERVAÇÃO</t>
  </si>
  <si>
    <t>I - PREÇO MENSAL UNITÁRIO POR METRO QUADRADO (m²)</t>
  </si>
  <si>
    <t>A - ÁREAS INTERNAS SEM INSALUBRIDADE - CAV</t>
  </si>
  <si>
    <t xml:space="preserve"> MÃO-DE-OBRA</t>
  </si>
  <si>
    <t>PRODUTIVIDADE</t>
  </si>
  <si>
    <t>PREÇO HOMEM-MÊS</t>
  </si>
  <si>
    <t>SUBTOTAL</t>
  </si>
  <si>
    <t>( 1 / m² )</t>
  </si>
  <si>
    <t>( R$ )</t>
  </si>
  <si>
    <t>(R$ / m² )</t>
  </si>
  <si>
    <t>( 1 )</t>
  </si>
  <si>
    <t>( 2 )</t>
  </si>
  <si>
    <t>(3 = 1 x 2)</t>
  </si>
  <si>
    <t>Encarregado</t>
  </si>
  <si>
    <t>1 / (30** x  1200*)</t>
  </si>
  <si>
    <t>1 / 1200*</t>
  </si>
  <si>
    <t xml:space="preserve">TOTAL DA ÁREA INTERNA SEM INSALUBRIDADE </t>
  </si>
  <si>
    <t>B - ÁREAS INTERNAS COM INSALUBRIDADE GRAU MÁXIMO - PRÉDIO ANEXO CAV</t>
  </si>
  <si>
    <t xml:space="preserve">TOTAL DA ÁREA INTERNA COM INSALUBRIDADE </t>
  </si>
  <si>
    <t>C - ÁREAS INTERNAS COM INSALUBRIDADE GRAU MÁXIMO - WC, BIOTÉRIO, LABORATÓRIOS - CAV</t>
  </si>
  <si>
    <t>1 / (30** x  200*)</t>
  </si>
  <si>
    <t>1 / 200*</t>
  </si>
  <si>
    <t>C - ÁREAS EXTERNAS SEM INSALUBRIDADE - CAV</t>
  </si>
  <si>
    <t>1 / (30** x  3400*)</t>
  </si>
  <si>
    <t>1 / 3400*</t>
  </si>
  <si>
    <t xml:space="preserve">II - VALOR MENSAL DOS SERVIÇOS </t>
  </si>
  <si>
    <t>TIPO DE ÁREA</t>
  </si>
  <si>
    <t>PREÇO MENSAL UNITÁRIO</t>
  </si>
  <si>
    <t>ÁREA</t>
  </si>
  <si>
    <t>(R$ / m²)</t>
  </si>
  <si>
    <t>( m² )</t>
  </si>
  <si>
    <t>(R$)</t>
  </si>
  <si>
    <t>Áreas internas sem insalubridade - CAV</t>
  </si>
  <si>
    <t>Áreas internas com insalubridade grau máximo - Prédio Anexo CAV</t>
  </si>
  <si>
    <t>Áreas internas com insalubridade grau máximo - CAV</t>
  </si>
  <si>
    <t>Áreas externas sem insalubridade - CAV</t>
  </si>
  <si>
    <t>TOTAL MENSAL DOS SERVIÇOS</t>
  </si>
  <si>
    <t>TOTAL GLOBAL PARA 180 DIAS</t>
  </si>
  <si>
    <t>Observação: Os valores do subtotal de cada categoria ( encarregado e servente) deverá ter quatro casa decimais.</t>
  </si>
</sst>
</file>

<file path=xl/styles.xml><?xml version="1.0" encoding="utf-8"?>
<styleSheet xmlns="http://schemas.openxmlformats.org/spreadsheetml/2006/main">
  <numFmts count="29">
    <numFmt numFmtId="5" formatCode="R$#,##0;-R$#,##0"/>
    <numFmt numFmtId="6" formatCode="R$#,##0;[Red]-R$#,##0"/>
    <numFmt numFmtId="7" formatCode="R$#,##0.00;-R$#,##0.00"/>
    <numFmt numFmtId="8" formatCode="R$#,##0.00;[Red]-R$#,##0.00"/>
    <numFmt numFmtId="42" formatCode="_-* #,##0.00_-;-* #,##0.00_-;_-* &quot;-&quot;??_-;_-@_-"/>
    <numFmt numFmtId="41" formatCode="_-* #,##0_-;-* #,##0_-;_-* &quot;-&quot;_-;_-@_-"/>
    <numFmt numFmtId="44" formatCode="_-R$* #,##0.00_-;-R$* #,##0.00_-;_-R$* &quot;-&quot;??_-;_-@_-"/>
    <numFmt numFmtId="43" formatCode="_-R$* #,##0_-;-R$* #,##0_-;_-R$* &quot;-&quot;_-;_-@_-"/>
    <numFmt numFmtId="23" formatCode="R$#,##0;-R$#,##0"/>
    <numFmt numFmtId="24" formatCode="R$#,##0;[Red]-R$#,##0"/>
    <numFmt numFmtId="25" formatCode="R$#,##0.00;-R$#,##0.00"/>
    <numFmt numFmtId="26" formatCode="R$#,##0.00;[Red]-R$#,##0.00"/>
    <numFmt numFmtId="176" formatCode="_(* #,##0_);_(* \(#,##0\);_(* &quot;-&quot;_);_(@_)"/>
    <numFmt numFmtId="177" formatCode="_(&quot;R$ &quot;* #,##0.00_);_(&quot;R$ &quot;* \(#,##0.00\);_(&quot;R$ &quot;* &quot;-&quot;??_);_(@_)"/>
    <numFmt numFmtId="178" formatCode="_(* #,##0.00_);_(* \(#,##0.00\);_(* &quot;-&quot;??_);_(@_)"/>
    <numFmt numFmtId="179" formatCode="_(&quot;R$ &quot;* #,##0_);_(&quot;R$ &quot;* \(#,##0\);_(&quot;R$ &quot;* &quot;-&quot;_);_(@_)"/>
    <numFmt numFmtId="180" formatCode="_(&quot;R$ &quot;* #,##0.00_);_(&quot;R$ &quot;* \(#,##0.00\);_(&quot;R$ &quot;* \-??_);_(@_)"/>
    <numFmt numFmtId="181" formatCode="_-&quot;R$&quot;\ * #,##0.00_-;\-&quot;R$&quot;\ * #,##0.00_-;_-&quot;R$&quot;\ * &quot;-&quot;??_-;_-@_-"/>
    <numFmt numFmtId="182" formatCode="[$-416]General"/>
    <numFmt numFmtId="183" formatCode="[$R$-416]&quot; &quot;#,##0.00;[Red]&quot;-&quot;[$R$-416]&quot; &quot;#,##0.00"/>
    <numFmt numFmtId="184" formatCode="&quot; &quot;#,##0.00&quot; &quot;;&quot; (&quot;#,##0.00&quot;)&quot;;&quot; -&quot;#&quot; &quot;;&quot; &quot;@&quot; &quot;"/>
    <numFmt numFmtId="185" formatCode="_-* #,##0.00_-;\-* #,##0.00_-;_-* \-??_-;_-@_-"/>
    <numFmt numFmtId="186" formatCode="_-* #,##0.00_-;\-* #,##0.00_-;_-* &quot;-&quot;??_-;_-@_-"/>
    <numFmt numFmtId="187" formatCode="_-* #,##0.0000_-;\-* #,##0.0000_-;_-* \-????_-;_-@_-"/>
    <numFmt numFmtId="188" formatCode="0.00_);[Red]\(0.00\)"/>
    <numFmt numFmtId="189" formatCode="_(&quot;R$ &quot;* #,##0.0000_);_(&quot;R$ &quot;* \(#,##0.0000\);_(&quot;R$ &quot;* \-??_);_(@_)"/>
    <numFmt numFmtId="190" formatCode="&quot;R$&quot;\ #,##0.00_);[Red]\(&quot;R$&quot;\ #,##0.00\)"/>
    <numFmt numFmtId="191" formatCode="&quot;R$&quot;\ #,##0.00"/>
    <numFmt numFmtId="192" formatCode="_-[$R$-416]\ * #,##0.00_-;\-[$R$-416]\ * #,##0.00_-;_-[$R$-416]\ * &quot;-&quot;??_-;_-@_-"/>
  </numFmts>
  <fonts count="71">
    <font>
      <sz val="11"/>
      <color indexed="8"/>
      <name val="Calibri"/>
      <family val="2"/>
    </font>
    <font>
      <sz val="10"/>
      <name val="Calibri"/>
      <family val="2"/>
    </font>
    <font>
      <b/>
      <sz val="10"/>
      <color indexed="10"/>
      <name val="Calibri"/>
      <family val="2"/>
    </font>
    <font>
      <b/>
      <sz val="10"/>
      <name val="Calibri"/>
      <family val="2"/>
    </font>
    <font>
      <sz val="11"/>
      <name val="Calibri"/>
      <family val="2"/>
    </font>
    <font>
      <sz val="12"/>
      <name val="Calibri"/>
      <family val="2"/>
    </font>
    <font>
      <b/>
      <sz val="10"/>
      <color indexed="8"/>
      <name val="Calibri"/>
      <family val="2"/>
    </font>
    <font>
      <sz val="10"/>
      <color indexed="8"/>
      <name val="Calibri"/>
      <family val="2"/>
    </font>
    <font>
      <b/>
      <sz val="8"/>
      <name val="Calibri"/>
      <family val="2"/>
    </font>
    <font>
      <b/>
      <sz val="11"/>
      <name val="Calibri"/>
      <family val="2"/>
    </font>
    <font>
      <sz val="10"/>
      <color indexed="10"/>
      <name val="Calibri"/>
      <family val="2"/>
    </font>
    <font>
      <sz val="9"/>
      <color indexed="8"/>
      <name val="Calibri"/>
      <family val="2"/>
    </font>
    <font>
      <b/>
      <sz val="9"/>
      <color indexed="8"/>
      <name val="Calibri"/>
      <family val="2"/>
    </font>
    <font>
      <sz val="9"/>
      <name val="Calibri"/>
      <family val="2"/>
    </font>
    <font>
      <b/>
      <sz val="9"/>
      <name val="Calibri"/>
      <family val="2"/>
    </font>
    <font>
      <sz val="11"/>
      <color indexed="16"/>
      <name val="Calibri"/>
      <family val="2"/>
    </font>
    <font>
      <b/>
      <sz val="11"/>
      <color indexed="9"/>
      <name val="Calibri"/>
      <family val="2"/>
    </font>
    <font>
      <b/>
      <i/>
      <u val="single"/>
      <sz val="11"/>
      <color indexed="8"/>
      <name val="Arial"/>
      <family val="2"/>
    </font>
    <font>
      <sz val="11"/>
      <color indexed="9"/>
      <name val="Calibri"/>
      <family val="2"/>
    </font>
    <font>
      <sz val="11"/>
      <color indexed="53"/>
      <name val="Calibri"/>
      <family val="2"/>
    </font>
    <font>
      <b/>
      <sz val="11"/>
      <color indexed="63"/>
      <name val="Calibri"/>
      <family val="2"/>
    </font>
    <font>
      <sz val="10"/>
      <name val="Arial"/>
      <family val="2"/>
    </font>
    <font>
      <b/>
      <sz val="13"/>
      <color indexed="62"/>
      <name val="Calibri"/>
      <family val="2"/>
    </font>
    <font>
      <sz val="11"/>
      <name val="Times New Roman"/>
      <family val="1"/>
    </font>
    <font>
      <u val="single"/>
      <sz val="11"/>
      <color indexed="20"/>
      <name val="Calibri"/>
      <family val="2"/>
    </font>
    <font>
      <sz val="11"/>
      <color indexed="17"/>
      <name val="Calibri"/>
      <family val="2"/>
    </font>
    <font>
      <u val="single"/>
      <sz val="11"/>
      <color indexed="12"/>
      <name val="Calibri"/>
      <family val="2"/>
    </font>
    <font>
      <sz val="11"/>
      <color indexed="10"/>
      <name val="Calibri"/>
      <family val="2"/>
    </font>
    <font>
      <sz val="11"/>
      <color indexed="19"/>
      <name val="Calibri"/>
      <family val="2"/>
    </font>
    <font>
      <b/>
      <sz val="18"/>
      <color indexed="62"/>
      <name val="Cambria"/>
      <family val="1"/>
    </font>
    <font>
      <i/>
      <sz val="11"/>
      <color indexed="23"/>
      <name val="Calibri"/>
      <family val="2"/>
    </font>
    <font>
      <sz val="11"/>
      <color indexed="8"/>
      <name val="Arial"/>
      <family val="2"/>
    </font>
    <font>
      <b/>
      <sz val="15"/>
      <color indexed="62"/>
      <name val="Calibri"/>
      <family val="2"/>
    </font>
    <font>
      <b/>
      <sz val="11"/>
      <color indexed="62"/>
      <name val="Calibri"/>
      <family val="2"/>
    </font>
    <font>
      <sz val="10"/>
      <color indexed="8"/>
      <name val="Arial"/>
      <family val="2"/>
    </font>
    <font>
      <sz val="11"/>
      <color indexed="62"/>
      <name val="Calibri"/>
      <family val="2"/>
    </font>
    <font>
      <b/>
      <sz val="11"/>
      <color indexed="53"/>
      <name val="Calibri"/>
      <family val="2"/>
    </font>
    <font>
      <b/>
      <sz val="11"/>
      <color indexed="8"/>
      <name val="Calibri"/>
      <family val="2"/>
    </font>
    <font>
      <b/>
      <i/>
      <sz val="16"/>
      <color indexed="8"/>
      <name val="Arial"/>
      <family val="2"/>
    </font>
    <font>
      <i/>
      <sz val="10"/>
      <color indexed="8"/>
      <name val="Calibri"/>
      <family val="2"/>
    </font>
    <font>
      <sz val="11"/>
      <color theme="1"/>
      <name val="Calibri"/>
      <family val="2"/>
    </font>
    <font>
      <sz val="11"/>
      <color rgb="FFFA7D00"/>
      <name val="Calibri"/>
      <family val="2"/>
    </font>
    <font>
      <b/>
      <sz val="11"/>
      <color theme="0"/>
      <name val="Calibri"/>
      <family val="2"/>
    </font>
    <font>
      <u val="single"/>
      <sz val="11"/>
      <color theme="11"/>
      <name val="Calibri"/>
      <family val="2"/>
    </font>
    <font>
      <u val="single"/>
      <sz val="11"/>
      <color theme="10"/>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sz val="11"/>
      <color theme="0"/>
      <name val="Calibri"/>
      <family val="2"/>
    </font>
    <font>
      <b/>
      <sz val="13"/>
      <color theme="3"/>
      <name val="Calibri"/>
      <family val="2"/>
    </font>
    <font>
      <b/>
      <sz val="11"/>
      <color theme="3"/>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sz val="11"/>
      <color rgb="FF006100"/>
      <name val="Calibri"/>
      <family val="2"/>
    </font>
    <font>
      <sz val="11"/>
      <color rgb="FF9C0006"/>
      <name val="Calibri"/>
      <family val="2"/>
    </font>
    <font>
      <sz val="11"/>
      <color rgb="FF9C6500"/>
      <name val="Calibri"/>
      <family val="2"/>
    </font>
    <font>
      <b/>
      <i/>
      <sz val="16"/>
      <color theme="1"/>
      <name val="Arial"/>
      <family val="2"/>
    </font>
    <font>
      <sz val="11"/>
      <color rgb="FF000000"/>
      <name val="Calibri"/>
      <family val="2"/>
    </font>
    <font>
      <sz val="10"/>
      <color rgb="FF000000"/>
      <name val="Arial"/>
      <family val="2"/>
    </font>
    <font>
      <sz val="11"/>
      <color theme="1"/>
      <name val="Arial"/>
      <family val="2"/>
    </font>
    <font>
      <b/>
      <i/>
      <u val="single"/>
      <sz val="11"/>
      <color theme="1"/>
      <name val="Arial"/>
      <family val="2"/>
    </font>
    <font>
      <b/>
      <sz val="10"/>
      <color rgb="FFFF0000"/>
      <name val="Calibri"/>
      <family val="2"/>
    </font>
    <font>
      <b/>
      <sz val="10"/>
      <color rgb="FF000000"/>
      <name val="Calibri"/>
      <family val="2"/>
    </font>
    <font>
      <sz val="10"/>
      <color rgb="FF000000"/>
      <name val="Calibri"/>
      <family val="2"/>
    </font>
    <font>
      <sz val="10"/>
      <color theme="1"/>
      <name val="Calibri"/>
      <family val="2"/>
    </font>
    <font>
      <sz val="10"/>
      <color rgb="FFFF0000"/>
      <name val="Calibri"/>
      <family val="2"/>
    </font>
    <font>
      <b/>
      <sz val="9"/>
      <color theme="1"/>
      <name val="Calibri"/>
      <family val="2"/>
    </font>
    <font>
      <b/>
      <sz val="9"/>
      <color rgb="FF000000"/>
      <name val="Calibri"/>
      <family val="2"/>
    </font>
  </fonts>
  <fills count="49">
    <fill>
      <patternFill/>
    </fill>
    <fill>
      <patternFill patternType="gray125"/>
    </fill>
    <fill>
      <patternFill patternType="solid">
        <fgColor theme="7" tint="0.5999900102615356"/>
        <bgColor indexed="64"/>
      </patternFill>
    </fill>
    <fill>
      <patternFill patternType="solid">
        <fgColor rgb="FFA5A5A5"/>
        <bgColor indexed="64"/>
      </patternFill>
    </fill>
    <fill>
      <patternFill patternType="solid">
        <fgColor theme="6" tint="0.7999799847602844"/>
        <bgColor indexed="64"/>
      </patternFill>
    </fill>
    <fill>
      <patternFill patternType="solid">
        <fgColor rgb="FFFFFFCC"/>
        <bgColor indexed="64"/>
      </patternFill>
    </fill>
    <fill>
      <patternFill patternType="solid">
        <fgColor theme="5"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theme="4" tint="0.5999900102615356"/>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39998000860214233"/>
        <bgColor indexed="64"/>
      </patternFill>
    </fill>
    <fill>
      <patternFill patternType="solid">
        <fgColor theme="9" tint="0.7999799847602844"/>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39998000860214233"/>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tint="0.7999799847602844"/>
        <bgColor indexed="64"/>
      </patternFill>
    </fill>
    <fill>
      <patternFill patternType="solid">
        <fgColor theme="7" tint="0.39998000860214233"/>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3"/>
        <bgColor indexed="64"/>
      </patternFill>
    </fill>
    <fill>
      <patternFill patternType="solid">
        <fgColor rgb="FFFFFF00"/>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bgColor indexed="64"/>
      </patternFill>
    </fill>
    <fill>
      <patternFill patternType="solid">
        <fgColor theme="0"/>
        <bgColor indexed="64"/>
      </patternFill>
    </fill>
    <fill>
      <patternFill patternType="solid">
        <fgColor theme="0" tint="-0.24997000396251678"/>
        <bgColor indexed="64"/>
      </patternFill>
    </fill>
    <fill>
      <patternFill patternType="solid">
        <fgColor rgb="FFFFFFFF"/>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3499799966812134"/>
        <bgColor indexed="64"/>
      </patternFill>
    </fill>
  </fills>
  <borders count="117">
    <border>
      <left/>
      <right/>
      <top/>
      <bottom/>
      <diagonal/>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bottom style="thin"/>
    </border>
    <border>
      <left style="thin">
        <color indexed="8"/>
      </left>
      <right>
        <color indexed="63"/>
      </right>
      <top>
        <color indexed="63"/>
      </top>
      <bottom>
        <color indexed="63"/>
      </bottom>
    </border>
    <border>
      <left/>
      <right style="thin">
        <color indexed="8"/>
      </right>
      <top>
        <color indexed="63"/>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top style="thin"/>
      <bottom/>
    </border>
    <border>
      <left>
        <color indexed="63"/>
      </left>
      <right>
        <color indexed="63"/>
      </right>
      <top style="thin"/>
      <bottom>
        <color indexed="63"/>
      </bottom>
    </border>
    <border>
      <left/>
      <right style="thin"/>
      <top style="thin"/>
      <bottom/>
    </border>
    <border>
      <left style="thin"/>
      <right/>
      <top/>
      <bottom/>
    </border>
    <border>
      <left/>
      <right style="thin"/>
      <top/>
      <bottom/>
    </border>
    <border>
      <left style="thin"/>
      <right/>
      <top/>
      <bottom style="thin"/>
    </border>
    <border>
      <left>
        <color indexed="63"/>
      </left>
      <right>
        <color indexed="63"/>
      </right>
      <top>
        <color indexed="63"/>
      </top>
      <bottom style="thin"/>
    </border>
    <border>
      <left/>
      <right style="thin"/>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color indexed="63"/>
      </bottom>
    </border>
    <border>
      <left style="medium"/>
      <right style="thin"/>
      <top style="thin"/>
      <bottom>
        <color indexed="63"/>
      </bottom>
    </border>
    <border>
      <left style="medium"/>
      <right/>
      <top style="thin"/>
      <bottom style="medium"/>
    </border>
    <border>
      <left/>
      <right/>
      <top style="thin"/>
      <bottom style="medium"/>
    </border>
    <border>
      <left style="thin"/>
      <right style="medium"/>
      <top>
        <color indexed="63"/>
      </top>
      <bottom style="thin"/>
    </border>
    <border>
      <left style="thin"/>
      <right style="medium"/>
      <top style="thin"/>
      <bottom style="thin"/>
    </border>
    <border>
      <left style="thin"/>
      <right style="medium"/>
      <top style="thin"/>
      <bottom>
        <color indexed="63"/>
      </bottom>
    </border>
    <border>
      <left>
        <color indexed="63"/>
      </left>
      <right style="medium"/>
      <top style="thin"/>
      <bottom style="mediu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medium"/>
      <top style="medium"/>
      <bottom style="medium">
        <color indexed="8"/>
      </bottom>
    </border>
    <border>
      <left>
        <color indexed="63"/>
      </left>
      <right style="medium"/>
      <top>
        <color indexed="63"/>
      </top>
      <bottom style="thin">
        <color indexed="8"/>
      </bottom>
    </border>
    <border>
      <left>
        <color indexed="63"/>
      </left>
      <right style="medium"/>
      <top style="thin">
        <color indexed="8"/>
      </top>
      <bottom>
        <color indexed="63"/>
      </bottom>
    </border>
    <border>
      <left>
        <color indexed="63"/>
      </left>
      <right style="medium"/>
      <top style="medium">
        <color indexed="8"/>
      </top>
      <bottom style="medium"/>
    </border>
    <border>
      <left style="medium"/>
      <right>
        <color indexed="63"/>
      </right>
      <top>
        <color indexed="63"/>
      </top>
      <bottom style="thin"/>
    </border>
    <border>
      <left style="medium"/>
      <right>
        <color indexed="63"/>
      </right>
      <top>
        <color indexed="63"/>
      </top>
      <bottom>
        <color indexed="63"/>
      </bottom>
    </border>
    <border>
      <left style="thin"/>
      <right style="medium"/>
      <top>
        <color indexed="63"/>
      </top>
      <bottom>
        <color indexed="63"/>
      </bottom>
    </border>
    <border>
      <left/>
      <right style="medium"/>
      <top style="medium"/>
      <bottom/>
    </border>
    <border>
      <left style="medium"/>
      <right style="thin">
        <color indexed="8"/>
      </right>
      <top>
        <color indexed="63"/>
      </top>
      <bottom style="thin">
        <color indexed="8"/>
      </bottom>
    </border>
    <border>
      <left style="thin">
        <color indexed="8"/>
      </left>
      <right style="medium"/>
      <top style="medium">
        <color indexed="8"/>
      </top>
      <bottom style="thin"/>
    </border>
    <border>
      <left style="medium"/>
      <right style="thin">
        <color indexed="8"/>
      </right>
      <top style="thin">
        <color indexed="8"/>
      </top>
      <bottom style="thin">
        <color indexed="8"/>
      </bottom>
    </border>
    <border>
      <left style="thin">
        <color indexed="8"/>
      </left>
      <right style="medium"/>
      <top style="thin"/>
      <bottom style="thin"/>
    </border>
    <border>
      <left style="medium"/>
      <right style="thin">
        <color indexed="8"/>
      </right>
      <top style="thin">
        <color indexed="8"/>
      </top>
      <bottom>
        <color indexed="63"/>
      </bottom>
    </border>
    <border>
      <left style="thin">
        <color indexed="8"/>
      </left>
      <right style="medium"/>
      <top>
        <color indexed="63"/>
      </top>
      <bottom style="thin">
        <color indexed="8"/>
      </bottom>
    </border>
    <border>
      <left style="medium"/>
      <right style="thin">
        <color indexed="8"/>
      </right>
      <top style="medium"/>
      <bottom style="medium"/>
    </border>
    <border>
      <left style="thin">
        <color indexed="8"/>
      </left>
      <right style="medium"/>
      <top style="medium"/>
      <bottom style="medium"/>
    </border>
    <border>
      <left style="thin">
        <color indexed="8"/>
      </left>
      <right style="medium"/>
      <top style="thin">
        <color indexed="8"/>
      </top>
      <bottom style="thin">
        <color indexed="8"/>
      </bottom>
    </border>
    <border>
      <left style="thin">
        <color indexed="8"/>
      </left>
      <right style="medium"/>
      <top style="thin">
        <color indexed="8"/>
      </top>
      <bottom>
        <color indexed="63"/>
      </bottom>
    </border>
    <border>
      <left style="thin">
        <color indexed="8"/>
      </left>
      <right>
        <color indexed="63"/>
      </right>
      <top style="thin">
        <color indexed="8"/>
      </top>
      <bottom>
        <color indexed="63"/>
      </bottom>
    </border>
    <border>
      <left style="medium"/>
      <right>
        <color indexed="63"/>
      </right>
      <top>
        <color indexed="63"/>
      </top>
      <bottom style="thin">
        <color indexed="8"/>
      </bottom>
    </border>
    <border>
      <left/>
      <right style="medium"/>
      <top/>
      <bottom style="thin"/>
    </border>
    <border>
      <left style="medium"/>
      <right>
        <color indexed="63"/>
      </right>
      <top style="thin">
        <color indexed="8"/>
      </top>
      <bottom style="thin">
        <color indexed="8"/>
      </bottom>
    </border>
    <border>
      <left>
        <color indexed="63"/>
      </left>
      <right style="medium"/>
      <top style="thin"/>
      <bottom style="thin"/>
    </border>
    <border>
      <left style="medium"/>
      <right>
        <color indexed="63"/>
      </right>
      <top style="thin">
        <color indexed="8"/>
      </top>
      <bottom>
        <color indexed="63"/>
      </bottom>
    </border>
    <border>
      <left/>
      <right style="medium"/>
      <top style="thin"/>
      <bottom/>
    </border>
    <border>
      <left>
        <color indexed="63"/>
      </left>
      <right>
        <color indexed="63"/>
      </right>
      <top style="medium"/>
      <bottom>
        <color indexed="63"/>
      </bottom>
    </border>
    <border>
      <left style="thin">
        <color indexed="8"/>
      </left>
      <right style="thin">
        <color indexed="8"/>
      </right>
      <top style="medium"/>
      <bottom style="thin">
        <color indexed="8"/>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style="thin">
        <color indexed="8"/>
      </left>
      <right>
        <color indexed="63"/>
      </right>
      <top style="thin"/>
      <bottom style="thin"/>
    </border>
    <border>
      <left>
        <color indexed="63"/>
      </left>
      <right style="thin">
        <color indexed="8"/>
      </right>
      <top>
        <color indexed="63"/>
      </top>
      <bottom>
        <color indexed="63"/>
      </bottom>
    </border>
    <border>
      <left>
        <color indexed="63"/>
      </left>
      <right style="medium"/>
      <top style="thin">
        <color indexed="8"/>
      </top>
      <bottom style="thin">
        <color indexed="8"/>
      </bottom>
    </border>
    <border>
      <left style="medium"/>
      <right style="thin">
        <color indexed="8"/>
      </right>
      <top>
        <color indexed="63"/>
      </top>
      <bottom style="medium">
        <color indexed="8"/>
      </bottom>
    </border>
    <border>
      <left style="thin">
        <color indexed="8"/>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color indexed="8"/>
      </right>
      <top>
        <color indexed="63"/>
      </top>
      <bottom style="thin">
        <color indexed="8"/>
      </bottom>
    </border>
    <border>
      <left style="thin"/>
      <right style="thin"/>
      <top>
        <color indexed="63"/>
      </top>
      <bottom>
        <color indexed="63"/>
      </bottom>
    </border>
    <border>
      <left>
        <color indexed="63"/>
      </left>
      <right style="medium">
        <color indexed="8"/>
      </right>
      <top>
        <color indexed="63"/>
      </top>
      <bottom>
        <color indexed="63"/>
      </bottom>
    </border>
    <border>
      <left>
        <color indexed="63"/>
      </left>
      <right style="medium">
        <color indexed="8"/>
      </right>
      <top style="thin">
        <color indexed="8"/>
      </top>
      <bottom>
        <color indexed="63"/>
      </bottom>
    </border>
    <border>
      <left>
        <color indexed="63"/>
      </left>
      <right style="medium">
        <color indexed="8"/>
      </right>
      <top style="medium">
        <color indexed="8"/>
      </top>
      <bottom style="medium">
        <color indexed="8"/>
      </bottom>
    </border>
    <border>
      <left>
        <color indexed="63"/>
      </left>
      <right>
        <color indexed="63"/>
      </right>
      <top style="medium">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color indexed="63"/>
      </top>
      <bottom style="thin"/>
    </border>
    <border>
      <left style="thin">
        <color indexed="8"/>
      </left>
      <right style="medium">
        <color indexed="8"/>
      </right>
      <top style="thin"/>
      <bottom style="thin"/>
    </border>
    <border>
      <left style="medium">
        <color indexed="8"/>
      </left>
      <right style="thin">
        <color indexed="8"/>
      </right>
      <top style="thin">
        <color indexed="8"/>
      </top>
      <bottom>
        <color indexed="63"/>
      </bottom>
    </border>
    <border>
      <left style="medium"/>
      <right style="thin">
        <color indexed="8"/>
      </right>
      <top style="thin">
        <color indexed="8"/>
      </top>
      <bottom style="thin"/>
    </border>
    <border>
      <left style="thin">
        <color indexed="8"/>
      </left>
      <right style="thin">
        <color indexed="8"/>
      </right>
      <top style="thin">
        <color indexed="8"/>
      </top>
      <bottom style="thin"/>
    </border>
    <border>
      <left style="medium"/>
      <right>
        <color indexed="63"/>
      </right>
      <top style="medium">
        <color indexed="8"/>
      </top>
      <bottom style="medium"/>
    </border>
    <border>
      <left>
        <color indexed="63"/>
      </left>
      <right>
        <color indexed="63"/>
      </right>
      <top style="medium">
        <color indexed="8"/>
      </top>
      <bottom style="medium"/>
    </border>
    <border>
      <left style="thin">
        <color indexed="8"/>
      </left>
      <right style="medium">
        <color indexed="8"/>
      </right>
      <top style="medium"/>
      <bottom style="thin"/>
    </border>
    <border>
      <left>
        <color indexed="63"/>
      </left>
      <right>
        <color indexed="63"/>
      </right>
      <top>
        <color indexed="63"/>
      </top>
      <bottom style="thin">
        <color indexed="8"/>
      </bottom>
    </border>
    <border>
      <left>
        <color indexed="63"/>
      </left>
      <right style="thin"/>
      <top style="thin">
        <color indexed="8"/>
      </top>
      <bottom>
        <color indexed="63"/>
      </bottom>
    </border>
  </borders>
  <cellStyleXfs count="8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21" fillId="0" borderId="0" applyFill="0" applyBorder="0" applyAlignment="0" applyProtection="0"/>
    <xf numFmtId="176" fontId="21" fillId="0" borderId="0" applyFill="0" applyBorder="0" applyAlignment="0" applyProtection="0"/>
    <xf numFmtId="0" fontId="40" fillId="2" borderId="0" applyNumberFormat="0" applyBorder="0" applyAlignment="0" applyProtection="0"/>
    <xf numFmtId="9" fontId="0" fillId="0" borderId="0" applyFill="0" applyBorder="0" applyAlignment="0" applyProtection="0"/>
    <xf numFmtId="0" fontId="41" fillId="0" borderId="1" applyNumberFormat="0" applyFill="0" applyAlignment="0" applyProtection="0"/>
    <xf numFmtId="0" fontId="42" fillId="3" borderId="2" applyNumberFormat="0" applyAlignment="0" applyProtection="0"/>
    <xf numFmtId="0" fontId="40" fillId="0" borderId="0">
      <alignment/>
      <protection/>
    </xf>
    <xf numFmtId="179" fontId="21" fillId="0" borderId="0" applyFill="0" applyBorder="0" applyAlignment="0" applyProtection="0"/>
    <xf numFmtId="0" fontId="40" fillId="4" borderId="0" applyNumberFormat="0" applyBorder="0" applyAlignment="0" applyProtection="0"/>
    <xf numFmtId="180" fontId="0" fillId="0" borderId="0" applyFill="0" applyBorder="0" applyAlignment="0" applyProtection="0"/>
    <xf numFmtId="177" fontId="23"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5" borderId="3" applyNumberFormat="0" applyFont="0" applyAlignment="0" applyProtection="0"/>
    <xf numFmtId="0" fontId="40" fillId="6" borderId="0" applyNumberFormat="0" applyBorder="0" applyAlignment="0" applyProtection="0"/>
    <xf numFmtId="0" fontId="21" fillId="0" borderId="0">
      <alignment/>
      <protection/>
    </xf>
    <xf numFmtId="0" fontId="40" fillId="7"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181" fontId="31" fillId="0" borderId="0" applyFont="0" applyFill="0" applyBorder="0" applyAlignment="0" applyProtection="0"/>
    <xf numFmtId="0" fontId="48" fillId="0" borderId="4" applyNumberFormat="0" applyFill="0" applyAlignment="0" applyProtection="0"/>
    <xf numFmtId="0" fontId="49" fillId="8" borderId="0" applyNumberFormat="0" applyBorder="0" applyAlignment="0" applyProtection="0"/>
    <xf numFmtId="0" fontId="50" fillId="0" borderId="5" applyNumberFormat="0" applyFill="0" applyAlignment="0" applyProtection="0"/>
    <xf numFmtId="0" fontId="49" fillId="9" borderId="0" applyNumberFormat="0" applyBorder="0" applyAlignment="0" applyProtection="0"/>
    <xf numFmtId="0" fontId="51" fillId="0" borderId="6" applyNumberFormat="0" applyFill="0" applyAlignment="0" applyProtection="0"/>
    <xf numFmtId="0" fontId="49" fillId="10" borderId="0" applyNumberFormat="0" applyBorder="0" applyAlignment="0" applyProtection="0"/>
    <xf numFmtId="0" fontId="51" fillId="0" borderId="0" applyNumberFormat="0" applyFill="0" applyBorder="0" applyAlignment="0" applyProtection="0"/>
    <xf numFmtId="0" fontId="49" fillId="11" borderId="0" applyNumberFormat="0" applyBorder="0" applyAlignment="0" applyProtection="0"/>
    <xf numFmtId="0" fontId="52" fillId="12" borderId="7" applyNumberFormat="0" applyAlignment="0" applyProtection="0"/>
    <xf numFmtId="0" fontId="53" fillId="13" borderId="8" applyNumberFormat="0" applyAlignment="0" applyProtection="0"/>
    <xf numFmtId="0" fontId="54" fillId="13" borderId="7" applyNumberFormat="0" applyAlignment="0" applyProtection="0"/>
    <xf numFmtId="0" fontId="55" fillId="0" borderId="9" applyNumberFormat="0" applyFill="0" applyAlignment="0" applyProtection="0"/>
    <xf numFmtId="0" fontId="40" fillId="14" borderId="0" applyNumberFormat="0" applyBorder="0" applyAlignment="0" applyProtection="0"/>
    <xf numFmtId="0" fontId="56" fillId="15" borderId="0" applyNumberFormat="0" applyBorder="0" applyAlignment="0" applyProtection="0"/>
    <xf numFmtId="0" fontId="57" fillId="16" borderId="0" applyNumberFormat="0" applyBorder="0" applyAlignment="0" applyProtection="0"/>
    <xf numFmtId="0" fontId="58" fillId="17" borderId="0" applyNumberFormat="0" applyBorder="0" applyAlignment="0" applyProtection="0"/>
    <xf numFmtId="0" fontId="59" fillId="0" borderId="0">
      <alignment horizontal="center"/>
      <protection/>
    </xf>
    <xf numFmtId="177" fontId="0" fillId="0" borderId="0" applyFont="0" applyFill="0" applyBorder="0" applyAlignment="0" applyProtection="0"/>
    <xf numFmtId="0" fontId="40" fillId="18" borderId="0" applyNumberFormat="0" applyBorder="0" applyAlignment="0" applyProtection="0"/>
    <xf numFmtId="0" fontId="49" fillId="19" borderId="0" applyNumberFormat="0" applyBorder="0" applyAlignment="0" applyProtection="0"/>
    <xf numFmtId="0" fontId="40" fillId="20" borderId="0" applyNumberFormat="0" applyBorder="0" applyAlignment="0" applyProtection="0"/>
    <xf numFmtId="0" fontId="49" fillId="21" borderId="0" applyNumberFormat="0" applyBorder="0" applyAlignment="0" applyProtection="0"/>
    <xf numFmtId="0" fontId="59" fillId="0" borderId="0">
      <alignment horizontal="center" textRotation="90"/>
      <protection/>
    </xf>
    <xf numFmtId="181" fontId="0" fillId="0" borderId="0" applyFont="0" applyFill="0" applyBorder="0" applyAlignment="0" applyProtection="0"/>
    <xf numFmtId="0" fontId="40" fillId="22" borderId="0" applyNumberFormat="0" applyBorder="0" applyAlignment="0" applyProtection="0"/>
    <xf numFmtId="0" fontId="49" fillId="23" borderId="0" applyNumberFormat="0" applyBorder="0" applyAlignment="0" applyProtection="0"/>
    <xf numFmtId="0" fontId="40" fillId="24" borderId="0" applyNumberFormat="0" applyBorder="0" applyAlignment="0" applyProtection="0"/>
    <xf numFmtId="0" fontId="49" fillId="25" borderId="0" applyNumberFormat="0" applyBorder="0" applyAlignment="0" applyProtection="0"/>
    <xf numFmtId="0" fontId="40" fillId="26" borderId="0" applyNumberFormat="0" applyBorder="0" applyAlignment="0" applyProtection="0"/>
    <xf numFmtId="0" fontId="0" fillId="0" borderId="0">
      <alignment/>
      <protection/>
    </xf>
    <xf numFmtId="0" fontId="49" fillId="27" borderId="0" applyNumberFormat="0" applyBorder="0" applyAlignment="0" applyProtection="0"/>
    <xf numFmtId="0" fontId="40" fillId="28" borderId="0" applyNumberFormat="0" applyBorder="0" applyAlignment="0" applyProtection="0"/>
    <xf numFmtId="0" fontId="49" fillId="29" borderId="0" applyNumberFormat="0" applyBorder="0" applyAlignment="0" applyProtection="0"/>
    <xf numFmtId="0" fontId="40"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184" fontId="60" fillId="0" borderId="0">
      <alignment/>
      <protection/>
    </xf>
    <xf numFmtId="182" fontId="60" fillId="0" borderId="0">
      <alignment/>
      <protection/>
    </xf>
    <xf numFmtId="0" fontId="44" fillId="0" borderId="0" applyNumberFormat="0" applyFill="0" applyBorder="0" applyAlignment="0" applyProtection="0"/>
    <xf numFmtId="182" fontId="61" fillId="0" borderId="0">
      <alignment/>
      <protection/>
    </xf>
    <xf numFmtId="0" fontId="21" fillId="0" borderId="0">
      <alignment/>
      <protection/>
    </xf>
    <xf numFmtId="0" fontId="21" fillId="0" borderId="0">
      <alignment/>
      <protection/>
    </xf>
    <xf numFmtId="0" fontId="62" fillId="0" borderId="0">
      <alignment/>
      <protection/>
    </xf>
    <xf numFmtId="9" fontId="60" fillId="0" borderId="0">
      <alignment/>
      <protection/>
    </xf>
    <xf numFmtId="9" fontId="21" fillId="0" borderId="0" applyFont="0" applyFill="0" applyBorder="0" applyAlignment="0" applyProtection="0"/>
    <xf numFmtId="9" fontId="0" fillId="0" borderId="0" applyFont="0" applyFill="0" applyBorder="0" applyAlignment="0" applyProtection="0"/>
    <xf numFmtId="0" fontId="63" fillId="0" borderId="0">
      <alignment/>
      <protection/>
    </xf>
    <xf numFmtId="183" fontId="63" fillId="0" borderId="0">
      <alignment/>
      <protection/>
    </xf>
    <xf numFmtId="184" fontId="60" fillId="0" borderId="0">
      <alignment/>
      <protection/>
    </xf>
    <xf numFmtId="185" fontId="60" fillId="0" borderId="0">
      <alignment/>
      <protection/>
    </xf>
    <xf numFmtId="178" fontId="0" fillId="0" borderId="0" applyFont="0" applyFill="0" applyBorder="0" applyAlignment="0" applyProtection="0"/>
    <xf numFmtId="178" fontId="21" fillId="0" borderId="0" applyFill="0" applyBorder="0" applyAlignment="0" applyProtection="0"/>
    <xf numFmtId="186" fontId="0" fillId="0" borderId="0" applyFont="0" applyFill="0" applyBorder="0" applyAlignment="0" applyProtection="0"/>
  </cellStyleXfs>
  <cellXfs count="499">
    <xf numFmtId="0" fontId="0" fillId="0" borderId="0" xfId="0" applyAlignment="1">
      <alignment/>
    </xf>
    <xf numFmtId="0" fontId="0" fillId="0" borderId="0" xfId="0" applyFont="1" applyAlignment="1">
      <alignment/>
    </xf>
    <xf numFmtId="0" fontId="64" fillId="0" borderId="0" xfId="0" applyFont="1" applyAlignment="1">
      <alignment horizontal="center"/>
    </xf>
    <xf numFmtId="0" fontId="3" fillId="0" borderId="0" xfId="0" applyFont="1" applyAlignment="1">
      <alignment horizontal="center"/>
    </xf>
    <xf numFmtId="0" fontId="3" fillId="0" borderId="0"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0" fillId="0" borderId="17" xfId="0" applyFont="1" applyBorder="1" applyAlignment="1">
      <alignment vertical="center"/>
    </xf>
    <xf numFmtId="49" fontId="0" fillId="0" borderId="17" xfId="0" applyNumberFormat="1" applyFont="1" applyBorder="1" applyAlignment="1">
      <alignment horizontal="center" vertical="center"/>
    </xf>
    <xf numFmtId="185" fontId="0" fillId="0" borderId="17" xfId="0" applyNumberFormat="1" applyFont="1" applyBorder="1" applyAlignment="1">
      <alignment vertical="center"/>
    </xf>
    <xf numFmtId="187" fontId="0" fillId="0" borderId="17" xfId="0" applyNumberFormat="1" applyFont="1" applyBorder="1" applyAlignment="1">
      <alignment vertical="center"/>
    </xf>
    <xf numFmtId="0" fontId="0" fillId="0" borderId="18" xfId="0" applyFont="1" applyBorder="1" applyAlignment="1">
      <alignment horizontal="left" vertical="center" wrapText="1"/>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horizontal="right" vertical="center"/>
    </xf>
    <xf numFmtId="187" fontId="0" fillId="0" borderId="0" xfId="0" applyNumberFormat="1"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xf>
    <xf numFmtId="49" fontId="0" fillId="0" borderId="21" xfId="0" applyNumberFormat="1" applyFont="1" applyBorder="1" applyAlignment="1">
      <alignment horizontal="center" vertical="center"/>
    </xf>
    <xf numFmtId="185" fontId="0" fillId="0" borderId="21" xfId="0" applyNumberFormat="1"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right" vertical="center"/>
    </xf>
    <xf numFmtId="0" fontId="3" fillId="33" borderId="16" xfId="0" applyFont="1" applyFill="1" applyBorder="1" applyAlignment="1">
      <alignment horizontal="center" vertical="center" wrapText="1"/>
    </xf>
    <xf numFmtId="0" fontId="0" fillId="0" borderId="16" xfId="0" applyFont="1" applyFill="1" applyBorder="1" applyAlignment="1">
      <alignment vertical="center"/>
    </xf>
    <xf numFmtId="187" fontId="0" fillId="0" borderId="16" xfId="0" applyNumberFormat="1" applyFont="1" applyBorder="1" applyAlignment="1">
      <alignment/>
    </xf>
    <xf numFmtId="4" fontId="0" fillId="0" borderId="16" xfId="0" applyNumberFormat="1" applyFont="1" applyBorder="1" applyAlignment="1">
      <alignment/>
    </xf>
    <xf numFmtId="4" fontId="0" fillId="0" borderId="16" xfId="0" applyNumberFormat="1" applyFont="1" applyFill="1" applyBorder="1" applyAlignment="1">
      <alignment vertical="center" wrapText="1"/>
    </xf>
    <xf numFmtId="4" fontId="4" fillId="0" borderId="16" xfId="0" applyNumberFormat="1" applyFont="1" applyBorder="1" applyAlignment="1">
      <alignment horizontal="right" vertical="center"/>
    </xf>
    <xf numFmtId="0" fontId="4" fillId="0" borderId="16" xfId="0" applyFont="1" applyBorder="1" applyAlignment="1">
      <alignment horizontal="left" vertical="center"/>
    </xf>
    <xf numFmtId="187" fontId="1" fillId="0" borderId="16" xfId="0" applyNumberFormat="1" applyFont="1" applyBorder="1" applyAlignment="1">
      <alignment horizontal="center" vertical="center"/>
    </xf>
    <xf numFmtId="4" fontId="1" fillId="0" borderId="16" xfId="0" applyNumberFormat="1" applyFont="1" applyBorder="1" applyAlignment="1">
      <alignment horizontal="right" vertical="center"/>
    </xf>
    <xf numFmtId="188" fontId="4" fillId="0" borderId="24" xfId="0" applyNumberFormat="1" applyFont="1" applyBorder="1" applyAlignment="1">
      <alignment vertical="center"/>
    </xf>
    <xf numFmtId="1" fontId="0" fillId="0" borderId="0" xfId="0" applyNumberFormat="1" applyFont="1" applyAlignment="1">
      <alignment/>
    </xf>
    <xf numFmtId="4" fontId="0" fillId="0" borderId="0" xfId="0" applyNumberFormat="1" applyFont="1" applyAlignment="1">
      <alignment/>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185" fontId="3" fillId="0" borderId="13" xfId="0" applyNumberFormat="1" applyFont="1" applyBorder="1" applyAlignment="1">
      <alignment vertical="center"/>
    </xf>
    <xf numFmtId="0" fontId="3" fillId="0" borderId="0" xfId="0" applyFont="1" applyBorder="1" applyAlignment="1">
      <alignment horizontal="center" vertical="center"/>
    </xf>
    <xf numFmtId="185" fontId="3" fillId="0" borderId="0" xfId="0" applyNumberFormat="1" applyFont="1" applyBorder="1" applyAlignment="1">
      <alignment vertical="center"/>
    </xf>
    <xf numFmtId="0" fontId="3" fillId="0" borderId="10" xfId="0" applyFont="1" applyBorder="1" applyAlignment="1">
      <alignment horizontal="left" wrapText="1"/>
    </xf>
    <xf numFmtId="0" fontId="3" fillId="0" borderId="11" xfId="0" applyFont="1" applyBorder="1" applyAlignment="1">
      <alignment horizontal="left" wrapText="1"/>
    </xf>
    <xf numFmtId="0" fontId="3" fillId="0" borderId="12" xfId="0" applyFont="1" applyBorder="1" applyAlignment="1">
      <alignment horizontal="left" wrapText="1"/>
    </xf>
    <xf numFmtId="0" fontId="3" fillId="0" borderId="0" xfId="0" applyFont="1" applyBorder="1" applyAlignment="1">
      <alignment horizontal="center" vertical="center" wrapText="1"/>
    </xf>
    <xf numFmtId="0" fontId="3" fillId="33" borderId="28" xfId="0" applyFont="1" applyFill="1" applyBorder="1" applyAlignment="1">
      <alignment horizontal="center" vertical="center" wrapText="1"/>
    </xf>
    <xf numFmtId="0" fontId="3" fillId="33" borderId="29"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7" xfId="0" applyFont="1" applyBorder="1" applyAlignment="1">
      <alignment horizontal="left" vertical="center" wrapText="1"/>
    </xf>
    <xf numFmtId="180" fontId="1" fillId="0" borderId="13" xfId="24" applyNumberFormat="1" applyFont="1" applyFill="1" applyBorder="1" applyAlignment="1" applyProtection="1">
      <alignment horizontal="left" vertical="center" wrapText="1"/>
      <protection/>
    </xf>
    <xf numFmtId="1" fontId="0" fillId="0" borderId="13" xfId="0" applyNumberFormat="1" applyFont="1" applyFill="1" applyBorder="1" applyAlignment="1">
      <alignment horizontal="center" vertical="center" wrapText="1"/>
    </xf>
    <xf numFmtId="189" fontId="1" fillId="0" borderId="28" xfId="24" applyNumberFormat="1" applyFont="1" applyFill="1" applyBorder="1" applyAlignment="1" applyProtection="1">
      <alignment horizontal="left" vertical="center" wrapText="1"/>
      <protection/>
    </xf>
    <xf numFmtId="4" fontId="0" fillId="34" borderId="16" xfId="0" applyNumberFormat="1" applyFont="1" applyFill="1" applyBorder="1" applyAlignment="1">
      <alignment vertical="center"/>
    </xf>
    <xf numFmtId="180" fontId="1" fillId="0" borderId="29" xfId="24" applyNumberFormat="1" applyFont="1" applyFill="1" applyBorder="1" applyAlignment="1" applyProtection="1">
      <alignment horizontal="left" vertical="center" wrapText="1"/>
      <protection/>
    </xf>
    <xf numFmtId="0" fontId="4" fillId="0" borderId="28" xfId="0" applyFont="1" applyFill="1" applyBorder="1" applyAlignment="1">
      <alignment horizontal="center" vertical="center"/>
    </xf>
    <xf numFmtId="180" fontId="4" fillId="0" borderId="13" xfId="0" applyNumberFormat="1" applyFont="1" applyFill="1" applyBorder="1" applyAlignment="1">
      <alignment horizontal="right" vertical="center"/>
    </xf>
    <xf numFmtId="0" fontId="4" fillId="0" borderId="13" xfId="0" applyFont="1" applyFill="1" applyBorder="1" applyAlignment="1">
      <alignment horizontal="center" vertical="center"/>
    </xf>
    <xf numFmtId="190" fontId="4" fillId="0" borderId="28" xfId="0" applyNumberFormat="1" applyFont="1" applyFill="1" applyBorder="1" applyAlignment="1">
      <alignment horizontal="right" vertical="center"/>
    </xf>
    <xf numFmtId="4" fontId="4" fillId="34" borderId="13" xfId="0" applyNumberFormat="1" applyFont="1" applyFill="1" applyBorder="1" applyAlignment="1">
      <alignment horizontal="right" vertical="center"/>
    </xf>
    <xf numFmtId="180" fontId="4" fillId="0" borderId="29" xfId="24" applyNumberFormat="1" applyFont="1" applyFill="1" applyBorder="1" applyAlignment="1" applyProtection="1">
      <alignment horizontal="left" vertical="center"/>
      <protection/>
    </xf>
    <xf numFmtId="0" fontId="3" fillId="0" borderId="17" xfId="0" applyFont="1" applyFill="1" applyBorder="1" applyAlignment="1">
      <alignment horizontal="right" vertical="center"/>
    </xf>
    <xf numFmtId="0" fontId="3" fillId="0" borderId="13" xfId="0" applyFont="1" applyFill="1" applyBorder="1" applyAlignment="1">
      <alignment horizontal="right" vertical="center"/>
    </xf>
    <xf numFmtId="180" fontId="3" fillId="0" borderId="17" xfId="24" applyNumberFormat="1" applyFont="1" applyFill="1" applyBorder="1" applyAlignment="1" applyProtection="1">
      <alignment horizontal="left" vertical="center"/>
      <protection/>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0" fillId="0" borderId="0" xfId="0" applyFont="1" applyBorder="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5" fillId="0" borderId="0" xfId="0" applyFont="1" applyFill="1" applyBorder="1" applyAlignment="1">
      <alignment horizontal="center" vertical="top" wrapText="1"/>
    </xf>
    <xf numFmtId="0" fontId="1" fillId="0" borderId="0" xfId="0" applyFont="1" applyFill="1" applyAlignment="1">
      <alignment horizontal="center" vertical="center"/>
    </xf>
    <xf numFmtId="0" fontId="1" fillId="0" borderId="0" xfId="0" applyFont="1" applyFill="1" applyAlignment="1">
      <alignment vertical="top"/>
    </xf>
    <xf numFmtId="2" fontId="1" fillId="0" borderId="0" xfId="0" applyNumberFormat="1" applyFont="1" applyFill="1" applyAlignment="1">
      <alignment horizontal="center" vertical="top"/>
    </xf>
    <xf numFmtId="0" fontId="1" fillId="0" borderId="38"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0" fillId="35" borderId="0" xfId="0" applyFont="1" applyFill="1" applyAlignment="1">
      <alignment/>
    </xf>
    <xf numFmtId="0" fontId="65" fillId="36" borderId="38" xfId="0" applyFont="1" applyFill="1" applyBorder="1" applyAlignment="1">
      <alignment horizontal="center"/>
    </xf>
    <xf numFmtId="0" fontId="65" fillId="36" borderId="39" xfId="0" applyFont="1" applyFill="1" applyBorder="1" applyAlignment="1">
      <alignment horizontal="center"/>
    </xf>
    <xf numFmtId="0" fontId="65" fillId="37" borderId="38" xfId="0" applyFont="1" applyFill="1" applyBorder="1" applyAlignment="1">
      <alignment horizontal="center" vertical="center" wrapText="1"/>
    </xf>
    <xf numFmtId="0" fontId="65" fillId="37" borderId="40" xfId="0" applyFont="1" applyFill="1" applyBorder="1" applyAlignment="1">
      <alignment horizontal="center" vertical="center" wrapText="1"/>
    </xf>
    <xf numFmtId="0" fontId="65" fillId="38" borderId="41" xfId="0" applyFont="1" applyFill="1" applyBorder="1" applyAlignment="1">
      <alignment horizontal="center" vertical="center" wrapText="1"/>
    </xf>
    <xf numFmtId="0" fontId="65" fillId="38" borderId="41" xfId="0" applyFont="1" applyFill="1" applyBorder="1" applyAlignment="1">
      <alignment horizontal="center" vertical="center"/>
    </xf>
    <xf numFmtId="0" fontId="65" fillId="37" borderId="41" xfId="0" applyFont="1" applyFill="1" applyBorder="1" applyAlignment="1">
      <alignment horizontal="center" vertical="center" wrapText="1"/>
    </xf>
    <xf numFmtId="2" fontId="3" fillId="37" borderId="41" xfId="0" applyNumberFormat="1" applyFont="1" applyFill="1" applyBorder="1" applyAlignment="1">
      <alignment horizontal="center" vertical="center" wrapText="1"/>
    </xf>
    <xf numFmtId="0" fontId="3" fillId="37" borderId="41" xfId="0" applyFont="1" applyFill="1" applyBorder="1" applyAlignment="1">
      <alignment horizontal="center" vertical="center" wrapText="1"/>
    </xf>
    <xf numFmtId="0" fontId="66" fillId="37" borderId="42" xfId="0" applyFont="1" applyFill="1" applyBorder="1" applyAlignment="1">
      <alignment horizontal="center" vertical="center" wrapText="1"/>
    </xf>
    <xf numFmtId="0" fontId="66" fillId="37" borderId="43" xfId="0" applyFont="1" applyFill="1" applyBorder="1" applyAlignment="1">
      <alignment horizontal="center" vertical="center" wrapText="1"/>
    </xf>
    <xf numFmtId="0" fontId="66" fillId="37" borderId="43" xfId="0" applyFont="1" applyFill="1" applyBorder="1" applyAlignment="1">
      <alignment horizontal="left" vertical="top" wrapText="1"/>
    </xf>
    <xf numFmtId="0" fontId="66" fillId="38" borderId="43" xfId="0" applyFont="1" applyFill="1" applyBorder="1" applyAlignment="1">
      <alignment horizontal="center" vertical="center"/>
    </xf>
    <xf numFmtId="191" fontId="1" fillId="37" borderId="43" xfId="0" applyNumberFormat="1" applyFont="1" applyFill="1" applyBorder="1" applyAlignment="1">
      <alignment horizontal="center" vertical="center"/>
    </xf>
    <xf numFmtId="192" fontId="1" fillId="37" borderId="43" xfId="0" applyNumberFormat="1" applyFont="1" applyFill="1" applyBorder="1" applyAlignment="1">
      <alignment horizontal="center" vertical="center"/>
    </xf>
    <xf numFmtId="0" fontId="1" fillId="37" borderId="43" xfId="0" applyFont="1" applyFill="1" applyBorder="1" applyAlignment="1">
      <alignment horizontal="center" vertical="center"/>
    </xf>
    <xf numFmtId="0" fontId="66" fillId="37" borderId="44" xfId="0" applyFont="1" applyFill="1" applyBorder="1" applyAlignment="1">
      <alignment horizontal="center" vertical="center" wrapText="1"/>
    </xf>
    <xf numFmtId="0" fontId="66" fillId="37" borderId="16" xfId="0" applyFont="1" applyFill="1" applyBorder="1" applyAlignment="1">
      <alignment horizontal="center" vertical="center"/>
    </xf>
    <xf numFmtId="0" fontId="66" fillId="37" borderId="16" xfId="0" applyFont="1" applyFill="1" applyBorder="1" applyAlignment="1">
      <alignment horizontal="left" vertical="top" wrapText="1"/>
    </xf>
    <xf numFmtId="0" fontId="66" fillId="38" borderId="16" xfId="0" applyFont="1" applyFill="1" applyBorder="1" applyAlignment="1">
      <alignment horizontal="center" vertical="center"/>
    </xf>
    <xf numFmtId="0" fontId="66" fillId="37" borderId="16" xfId="0" applyFont="1" applyFill="1" applyBorder="1" applyAlignment="1">
      <alignment horizontal="center" vertical="center" wrapText="1"/>
    </xf>
    <xf numFmtId="191" fontId="1" fillId="37" borderId="16" xfId="0" applyNumberFormat="1" applyFont="1" applyFill="1" applyBorder="1" applyAlignment="1">
      <alignment horizontal="center" vertical="center"/>
    </xf>
    <xf numFmtId="192" fontId="1" fillId="37" borderId="16" xfId="0" applyNumberFormat="1" applyFont="1" applyFill="1" applyBorder="1" applyAlignment="1">
      <alignment horizontal="center" vertical="center"/>
    </xf>
    <xf numFmtId="0" fontId="1" fillId="37" borderId="16" xfId="0" applyFont="1" applyFill="1" applyBorder="1" applyAlignment="1">
      <alignment horizontal="center" vertical="center"/>
    </xf>
    <xf numFmtId="0" fontId="60" fillId="37" borderId="16" xfId="0" applyFont="1" applyFill="1" applyBorder="1" applyAlignment="1">
      <alignment horizontal="left" vertical="top" wrapText="1"/>
    </xf>
    <xf numFmtId="0" fontId="0" fillId="37" borderId="45" xfId="0" applyFont="1" applyFill="1" applyBorder="1" applyAlignment="1">
      <alignment horizontal="center"/>
    </xf>
    <xf numFmtId="191" fontId="1" fillId="37" borderId="45" xfId="0" applyNumberFormat="1" applyFont="1" applyFill="1" applyBorder="1" applyAlignment="1">
      <alignment horizontal="center" vertical="center"/>
    </xf>
    <xf numFmtId="192" fontId="1" fillId="37" borderId="45" xfId="0" applyNumberFormat="1" applyFont="1" applyFill="1" applyBorder="1" applyAlignment="1">
      <alignment horizontal="center" vertical="center"/>
    </xf>
    <xf numFmtId="0" fontId="1" fillId="37" borderId="45" xfId="0" applyFont="1" applyFill="1" applyBorder="1" applyAlignment="1">
      <alignment horizontal="center" vertical="center"/>
    </xf>
    <xf numFmtId="0" fontId="4" fillId="37" borderId="16" xfId="0" applyFont="1" applyFill="1" applyBorder="1" applyAlignment="1">
      <alignment horizontal="left" vertical="top" wrapText="1"/>
    </xf>
    <xf numFmtId="0" fontId="66" fillId="37" borderId="46" xfId="0" applyFont="1" applyFill="1" applyBorder="1" applyAlignment="1">
      <alignment horizontal="center" vertical="center" wrapText="1"/>
    </xf>
    <xf numFmtId="0" fontId="60" fillId="37" borderId="45" xfId="0" applyFont="1" applyFill="1" applyBorder="1" applyAlignment="1">
      <alignment horizontal="left" vertical="top" wrapText="1"/>
    </xf>
    <xf numFmtId="0" fontId="66" fillId="38" borderId="45" xfId="0" applyFont="1" applyFill="1" applyBorder="1" applyAlignment="1">
      <alignment horizontal="center" vertical="center"/>
    </xf>
    <xf numFmtId="0" fontId="3" fillId="0" borderId="38" xfId="0" applyFont="1" applyFill="1" applyBorder="1" applyAlignment="1">
      <alignment horizontal="center" vertical="top" wrapText="1"/>
    </xf>
    <xf numFmtId="0" fontId="3" fillId="0" borderId="39" xfId="0" applyFont="1" applyFill="1" applyBorder="1" applyAlignment="1">
      <alignment horizontal="center" vertical="top" wrapText="1"/>
    </xf>
    <xf numFmtId="0" fontId="3" fillId="0" borderId="40" xfId="0" applyFont="1" applyFill="1" applyBorder="1" applyAlignment="1">
      <alignment horizontal="center" vertical="top" wrapText="1"/>
    </xf>
    <xf numFmtId="0" fontId="3" fillId="0" borderId="47" xfId="0" applyFont="1" applyFill="1" applyBorder="1" applyAlignment="1">
      <alignment horizontal="center" vertical="top" wrapText="1"/>
    </xf>
    <xf numFmtId="0" fontId="3" fillId="0" borderId="48" xfId="0" applyFont="1" applyFill="1" applyBorder="1" applyAlignment="1">
      <alignment horizontal="center" vertical="top" wrapText="1"/>
    </xf>
    <xf numFmtId="0" fontId="3" fillId="0" borderId="0" xfId="0" applyFont="1" applyFill="1" applyBorder="1" applyAlignment="1">
      <alignment horizontal="center" vertical="top" wrapText="1"/>
    </xf>
    <xf numFmtId="0" fontId="65" fillId="39" borderId="38" xfId="0" applyFont="1" applyFill="1" applyBorder="1" applyAlignment="1">
      <alignment horizontal="center"/>
    </xf>
    <xf numFmtId="0" fontId="65" fillId="39" borderId="39" xfId="0" applyFont="1" applyFill="1" applyBorder="1" applyAlignment="1">
      <alignment horizontal="center"/>
    </xf>
    <xf numFmtId="0" fontId="65" fillId="40" borderId="38" xfId="0" applyFont="1" applyFill="1" applyBorder="1" applyAlignment="1">
      <alignment horizontal="center" vertical="center" wrapText="1"/>
    </xf>
    <xf numFmtId="0" fontId="65" fillId="40" borderId="40" xfId="0" applyFont="1" applyFill="1" applyBorder="1" applyAlignment="1">
      <alignment horizontal="center" vertical="center" wrapText="1"/>
    </xf>
    <xf numFmtId="0" fontId="65" fillId="35" borderId="41" xfId="0" applyFont="1" applyFill="1" applyBorder="1" applyAlignment="1">
      <alignment horizontal="center" vertical="center" wrapText="1"/>
    </xf>
    <xf numFmtId="0" fontId="65" fillId="35" borderId="41" xfId="0" applyFont="1" applyFill="1" applyBorder="1" applyAlignment="1">
      <alignment horizontal="center" vertical="center"/>
    </xf>
    <xf numFmtId="0" fontId="65" fillId="40" borderId="41" xfId="0" applyFont="1" applyFill="1" applyBorder="1" applyAlignment="1">
      <alignment horizontal="center" vertical="center" wrapText="1"/>
    </xf>
    <xf numFmtId="2" fontId="3" fillId="0" borderId="41" xfId="0" applyNumberFormat="1" applyFont="1" applyFill="1" applyBorder="1" applyAlignment="1">
      <alignment horizontal="center" vertical="center" wrapText="1"/>
    </xf>
    <xf numFmtId="0" fontId="3" fillId="0" borderId="41" xfId="0" applyFont="1" applyFill="1" applyBorder="1" applyAlignment="1">
      <alignment horizontal="center" vertical="center" wrapText="1"/>
    </xf>
    <xf numFmtId="0" fontId="7" fillId="37" borderId="16" xfId="30" applyFont="1" applyFill="1" applyBorder="1" applyAlignment="1">
      <alignment horizontal="center" vertical="center"/>
      <protection/>
    </xf>
    <xf numFmtId="0" fontId="7" fillId="37" borderId="16" xfId="30" applyFont="1" applyFill="1" applyBorder="1" applyAlignment="1">
      <alignment vertical="center" wrapText="1"/>
      <protection/>
    </xf>
    <xf numFmtId="0" fontId="7" fillId="37" borderId="16" xfId="30" applyFont="1" applyFill="1" applyBorder="1" applyAlignment="1">
      <alignment/>
      <protection/>
    </xf>
    <xf numFmtId="0" fontId="7" fillId="37" borderId="16" xfId="30" applyFont="1" applyFill="1" applyBorder="1" applyAlignment="1">
      <alignment horizontal="center"/>
      <protection/>
    </xf>
    <xf numFmtId="191" fontId="1" fillId="0" borderId="43" xfId="0" applyNumberFormat="1" applyFont="1" applyFill="1" applyBorder="1" applyAlignment="1">
      <alignment horizontal="center" vertical="center"/>
    </xf>
    <xf numFmtId="192" fontId="1" fillId="0" borderId="43" xfId="0" applyNumberFormat="1" applyFont="1" applyFill="1" applyBorder="1" applyAlignment="1">
      <alignment horizontal="center" vertical="center"/>
    </xf>
    <xf numFmtId="0" fontId="1" fillId="0" borderId="43" xfId="0" applyFont="1" applyFill="1" applyBorder="1" applyAlignment="1">
      <alignment horizontal="center" vertical="center"/>
    </xf>
    <xf numFmtId="191" fontId="1" fillId="0" borderId="16" xfId="0" applyNumberFormat="1" applyFont="1" applyFill="1" applyBorder="1" applyAlignment="1">
      <alignment horizontal="center" vertical="center"/>
    </xf>
    <xf numFmtId="0" fontId="1" fillId="0" borderId="16" xfId="0" applyFont="1" applyFill="1" applyBorder="1" applyAlignment="1">
      <alignment horizontal="center" vertical="center"/>
    </xf>
    <xf numFmtId="0" fontId="66" fillId="37" borderId="16" xfId="30" applyFont="1" applyFill="1" applyBorder="1" applyAlignment="1">
      <alignment vertical="center" wrapText="1"/>
      <protection/>
    </xf>
    <xf numFmtId="192" fontId="1" fillId="0" borderId="16" xfId="0" applyNumberFormat="1" applyFont="1" applyFill="1" applyBorder="1" applyAlignment="1">
      <alignment horizontal="center" vertical="center"/>
    </xf>
    <xf numFmtId="0" fontId="1" fillId="0" borderId="0" xfId="0" applyFont="1" applyFill="1" applyBorder="1" applyAlignment="1">
      <alignment horizontal="left" vertical="center" wrapText="1"/>
    </xf>
    <xf numFmtId="0" fontId="66" fillId="40" borderId="43" xfId="0" applyFont="1" applyFill="1" applyBorder="1" applyAlignment="1">
      <alignment horizontal="left" vertical="top" wrapText="1"/>
    </xf>
    <xf numFmtId="0" fontId="1" fillId="0" borderId="40" xfId="0" applyFont="1" applyFill="1" applyBorder="1" applyAlignment="1">
      <alignment horizontal="center" vertical="center" wrapText="1"/>
    </xf>
    <xf numFmtId="0" fontId="65" fillId="36" borderId="40" xfId="0" applyFont="1" applyFill="1" applyBorder="1" applyAlignment="1">
      <alignment horizontal="center"/>
    </xf>
    <xf numFmtId="180" fontId="1" fillId="37" borderId="49" xfId="24" applyNumberFormat="1" applyFont="1" applyFill="1" applyBorder="1" applyAlignment="1">
      <alignment vertical="center"/>
    </xf>
    <xf numFmtId="180" fontId="1" fillId="37" borderId="50" xfId="24" applyNumberFormat="1" applyFont="1" applyFill="1" applyBorder="1" applyAlignment="1">
      <alignment vertical="center"/>
    </xf>
    <xf numFmtId="180" fontId="1" fillId="37" borderId="51" xfId="24" applyNumberFormat="1" applyFont="1" applyFill="1" applyBorder="1" applyAlignment="1">
      <alignment vertical="center"/>
    </xf>
    <xf numFmtId="180" fontId="1" fillId="0" borderId="41" xfId="24" applyNumberFormat="1" applyFont="1" applyFill="1" applyBorder="1" applyAlignment="1">
      <alignment vertical="center"/>
    </xf>
    <xf numFmtId="180" fontId="1" fillId="0" borderId="0" xfId="24" applyNumberFormat="1" applyFont="1" applyFill="1" applyBorder="1" applyAlignment="1">
      <alignment vertical="center"/>
    </xf>
    <xf numFmtId="0" fontId="65" fillId="39" borderId="40" xfId="0" applyFont="1" applyFill="1" applyBorder="1" applyAlignment="1">
      <alignment horizontal="center"/>
    </xf>
    <xf numFmtId="180" fontId="1" fillId="0" borderId="49" xfId="24" applyNumberFormat="1" applyFont="1" applyFill="1" applyBorder="1" applyAlignment="1">
      <alignment horizontal="center" vertical="center"/>
    </xf>
    <xf numFmtId="180" fontId="1" fillId="0" borderId="50" xfId="24" applyNumberFormat="1" applyFont="1" applyFill="1" applyBorder="1" applyAlignment="1">
      <alignment horizontal="center" vertical="center"/>
    </xf>
    <xf numFmtId="180" fontId="1" fillId="0" borderId="41" xfId="24" applyNumberFormat="1" applyFont="1" applyFill="1" applyBorder="1" applyAlignment="1">
      <alignment vertical="top"/>
    </xf>
    <xf numFmtId="0" fontId="66" fillId="40" borderId="43" xfId="0" applyFont="1" applyFill="1" applyBorder="1" applyAlignment="1">
      <alignment horizontal="center" vertical="center" wrapText="1"/>
    </xf>
    <xf numFmtId="0" fontId="66" fillId="40" borderId="16" xfId="0" applyFont="1" applyFill="1" applyBorder="1" applyAlignment="1">
      <alignment horizontal="center" vertical="center" wrapText="1"/>
    </xf>
    <xf numFmtId="0" fontId="66" fillId="40" borderId="45" xfId="0" applyFont="1" applyFill="1" applyBorder="1" applyAlignment="1">
      <alignment horizontal="center" vertical="center" wrapText="1"/>
    </xf>
    <xf numFmtId="191" fontId="1" fillId="0" borderId="45" xfId="0" applyNumberFormat="1" applyFont="1" applyFill="1" applyBorder="1" applyAlignment="1">
      <alignment horizontal="center" vertical="center"/>
    </xf>
    <xf numFmtId="0" fontId="66" fillId="35" borderId="0" xfId="0" applyFont="1" applyFill="1" applyAlignment="1">
      <alignment/>
    </xf>
    <xf numFmtId="0" fontId="65" fillId="0" borderId="0" xfId="0" applyFont="1" applyBorder="1" applyAlignment="1">
      <alignment horizontal="left" vertical="center" wrapText="1"/>
    </xf>
    <xf numFmtId="0" fontId="1" fillId="37" borderId="16" xfId="30" applyFont="1" applyFill="1" applyBorder="1" applyAlignment="1">
      <alignment vertical="center" wrapText="1"/>
      <protection/>
    </xf>
    <xf numFmtId="0" fontId="1" fillId="37" borderId="16" xfId="30" applyFont="1" applyFill="1" applyBorder="1" applyAlignment="1">
      <alignment horizontal="left" wrapText="1"/>
      <protection/>
    </xf>
    <xf numFmtId="0" fontId="1" fillId="37" borderId="16" xfId="30" applyFont="1" applyFill="1" applyBorder="1" applyAlignment="1">
      <alignment horizontal="left" vertical="center" wrapText="1"/>
      <protection/>
    </xf>
    <xf numFmtId="0" fontId="66" fillId="40" borderId="16" xfId="0" applyFont="1" applyFill="1" applyBorder="1" applyAlignment="1">
      <alignment horizontal="left" vertical="center" wrapText="1"/>
    </xf>
    <xf numFmtId="0" fontId="66" fillId="35" borderId="45" xfId="0" applyFont="1" applyFill="1" applyBorder="1" applyAlignment="1">
      <alignment horizontal="center" vertical="center" wrapText="1"/>
    </xf>
    <xf numFmtId="0" fontId="1" fillId="0" borderId="45" xfId="0" applyFont="1" applyFill="1" applyBorder="1" applyAlignment="1">
      <alignment horizontal="center" vertical="center"/>
    </xf>
    <xf numFmtId="0" fontId="0" fillId="0" borderId="16" xfId="0" applyFont="1" applyBorder="1" applyAlignment="1">
      <alignment horizontal="center" wrapText="1"/>
    </xf>
    <xf numFmtId="0" fontId="0" fillId="0" borderId="16" xfId="0" applyFont="1" applyBorder="1" applyAlignment="1">
      <alignment vertical="center"/>
    </xf>
    <xf numFmtId="0" fontId="66" fillId="35" borderId="16" xfId="0" applyFont="1" applyFill="1" applyBorder="1" applyAlignment="1">
      <alignment horizontal="center" vertical="center" wrapText="1"/>
    </xf>
    <xf numFmtId="0" fontId="3" fillId="0" borderId="52" xfId="0" applyFont="1" applyFill="1" applyBorder="1" applyAlignment="1">
      <alignment horizontal="center" vertical="top" wrapText="1"/>
    </xf>
    <xf numFmtId="0" fontId="7" fillId="0" borderId="0" xfId="0" applyFont="1" applyAlignment="1">
      <alignment/>
    </xf>
    <xf numFmtId="0" fontId="3" fillId="0" borderId="0" xfId="0" applyFont="1" applyAlignment="1">
      <alignment horizontal="center"/>
    </xf>
    <xf numFmtId="0" fontId="3" fillId="0" borderId="0" xfId="0" applyFont="1" applyBorder="1" applyAlignment="1">
      <alignment horizontal="center" vertical="center"/>
    </xf>
    <xf numFmtId="0" fontId="3" fillId="0" borderId="16" xfId="0" applyFont="1" applyBorder="1" applyAlignment="1">
      <alignment horizontal="left" vertical="center"/>
    </xf>
    <xf numFmtId="0" fontId="3" fillId="0" borderId="31" xfId="0" applyFont="1" applyBorder="1" applyAlignment="1">
      <alignment horizontal="left" vertical="center"/>
    </xf>
    <xf numFmtId="0" fontId="3" fillId="0" borderId="16" xfId="0" applyFont="1" applyBorder="1" applyAlignment="1">
      <alignment horizontal="center"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16" xfId="0" applyFont="1" applyBorder="1" applyAlignment="1">
      <alignment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6" xfId="0" applyFont="1" applyBorder="1" applyAlignment="1">
      <alignment vertical="center"/>
    </xf>
    <xf numFmtId="0" fontId="3" fillId="0" borderId="0" xfId="0" applyFont="1" applyBorder="1" applyAlignment="1">
      <alignment horizontal="left" vertical="center"/>
    </xf>
    <xf numFmtId="0" fontId="6" fillId="0" borderId="0" xfId="0" applyFont="1" applyAlignment="1">
      <alignment horizontal="center"/>
    </xf>
    <xf numFmtId="0" fontId="3" fillId="37" borderId="16" xfId="0" applyFont="1" applyFill="1" applyBorder="1" applyAlignment="1" applyProtection="1">
      <alignment horizontal="center" vertical="center" wrapText="1"/>
      <protection hidden="1"/>
    </xf>
    <xf numFmtId="0" fontId="8" fillId="37" borderId="16" xfId="0" applyFont="1" applyFill="1" applyBorder="1" applyAlignment="1" applyProtection="1">
      <alignment horizontal="center" vertical="center" wrapText="1"/>
      <protection hidden="1"/>
    </xf>
    <xf numFmtId="0" fontId="1" fillId="0" borderId="16" xfId="0" applyFont="1" applyBorder="1" applyAlignment="1" applyProtection="1">
      <alignment horizontal="left" vertical="center" wrapText="1"/>
      <protection hidden="1"/>
    </xf>
    <xf numFmtId="4" fontId="7" fillId="0" borderId="0" xfId="0" applyNumberFormat="1" applyFont="1" applyAlignment="1">
      <alignment horizontal="center" vertical="center"/>
    </xf>
    <xf numFmtId="3" fontId="1" fillId="37" borderId="16" xfId="0" applyNumberFormat="1" applyFont="1" applyFill="1" applyBorder="1" applyAlignment="1" applyProtection="1">
      <alignment horizontal="center" vertical="center" wrapText="1"/>
      <protection hidden="1"/>
    </xf>
    <xf numFmtId="0" fontId="3" fillId="0" borderId="31" xfId="0" applyFont="1" applyBorder="1" applyAlignment="1" applyProtection="1">
      <alignment horizontal="center" vertical="center" wrapText="1"/>
      <protection hidden="1"/>
    </xf>
    <xf numFmtId="2" fontId="7" fillId="0" borderId="31" xfId="0" applyNumberFormat="1" applyFont="1" applyBorder="1" applyAlignment="1">
      <alignment/>
    </xf>
    <xf numFmtId="0" fontId="0" fillId="0" borderId="0" xfId="0" applyFont="1" applyAlignment="1">
      <alignment/>
    </xf>
    <xf numFmtId="0" fontId="7" fillId="0" borderId="0" xfId="0" applyFont="1" applyBorder="1" applyAlignment="1">
      <alignment horizontal="left" vertical="top" wrapText="1"/>
    </xf>
    <xf numFmtId="0" fontId="7" fillId="0" borderId="0" xfId="0" applyFont="1" applyAlignment="1">
      <alignment vertical="top"/>
    </xf>
    <xf numFmtId="0" fontId="7" fillId="0" borderId="0" xfId="0" applyFont="1" applyAlignment="1">
      <alignment horizontal="left" vertical="top" wrapText="1"/>
    </xf>
    <xf numFmtId="0" fontId="6" fillId="0" borderId="0" xfId="0" applyFont="1" applyAlignment="1">
      <alignment/>
    </xf>
    <xf numFmtId="0" fontId="3" fillId="0" borderId="0" xfId="0" applyFont="1" applyBorder="1" applyAlignment="1" applyProtection="1">
      <alignment horizontal="left" wrapText="1"/>
      <protection hidden="1"/>
    </xf>
    <xf numFmtId="0" fontId="1" fillId="0" borderId="0" xfId="0" applyFont="1" applyAlignment="1" applyProtection="1">
      <alignment vertical="center" wrapText="1"/>
      <protection hidden="1"/>
    </xf>
    <xf numFmtId="0" fontId="3" fillId="41" borderId="38" xfId="0" applyFont="1" applyFill="1" applyBorder="1" applyAlignment="1" applyProtection="1">
      <alignment horizontal="center" vertical="center" wrapText="1"/>
      <protection hidden="1"/>
    </xf>
    <xf numFmtId="0" fontId="3" fillId="41" borderId="39" xfId="0" applyFont="1" applyFill="1" applyBorder="1" applyAlignment="1" applyProtection="1">
      <alignment horizontal="center" vertical="center" wrapText="1"/>
      <protection hidden="1"/>
    </xf>
    <xf numFmtId="0" fontId="3" fillId="41" borderId="40" xfId="0" applyFont="1" applyFill="1" applyBorder="1" applyAlignment="1" applyProtection="1">
      <alignment horizontal="center" vertical="center" wrapText="1"/>
      <protection hidden="1"/>
    </xf>
    <xf numFmtId="0" fontId="3" fillId="0" borderId="53" xfId="0" applyFont="1" applyBorder="1" applyAlignment="1" applyProtection="1">
      <alignment horizontal="center" vertical="center" wrapText="1"/>
      <protection hidden="1"/>
    </xf>
    <xf numFmtId="0" fontId="1" fillId="0" borderId="13" xfId="0" applyFont="1" applyFill="1" applyBorder="1" applyAlignment="1" applyProtection="1">
      <alignment horizontal="left" vertical="center" wrapText="1"/>
      <protection hidden="1"/>
    </xf>
    <xf numFmtId="0" fontId="9" fillId="0" borderId="54" xfId="0" applyFont="1" applyFill="1" applyBorder="1" applyAlignment="1" applyProtection="1">
      <alignment horizontal="center" vertical="center" wrapText="1"/>
      <protection hidden="1"/>
    </xf>
    <xf numFmtId="0" fontId="1" fillId="0" borderId="15" xfId="0" applyFont="1" applyFill="1" applyBorder="1" applyAlignment="1" applyProtection="1">
      <alignment horizontal="left" vertical="center" wrapText="1"/>
      <protection hidden="1"/>
    </xf>
    <xf numFmtId="0" fontId="1" fillId="0" borderId="20" xfId="0" applyFont="1" applyFill="1" applyBorder="1" applyAlignment="1" applyProtection="1">
      <alignment horizontal="left" vertical="center" wrapText="1"/>
      <protection hidden="1"/>
    </xf>
    <xf numFmtId="0" fontId="9" fillId="0" borderId="55" xfId="0" applyFont="1" applyFill="1" applyBorder="1" applyAlignment="1" applyProtection="1">
      <alignment horizontal="center" vertical="center" wrapText="1"/>
      <protection hidden="1"/>
    </xf>
    <xf numFmtId="0" fontId="3" fillId="0" borderId="56" xfId="0" applyFont="1" applyBorder="1" applyAlignment="1" applyProtection="1">
      <alignment horizontal="center" vertical="center" wrapText="1"/>
      <protection hidden="1"/>
    </xf>
    <xf numFmtId="0" fontId="1" fillId="0" borderId="17" xfId="0" applyFont="1" applyFill="1" applyBorder="1" applyAlignment="1" applyProtection="1">
      <alignment horizontal="left" vertical="center" wrapText="1"/>
      <protection hidden="1"/>
    </xf>
    <xf numFmtId="180" fontId="9" fillId="0" borderId="55" xfId="24" applyNumberFormat="1" applyFont="1" applyFill="1" applyBorder="1" applyAlignment="1" applyProtection="1">
      <alignment horizontal="center" vertical="center" wrapText="1"/>
      <protection hidden="1"/>
    </xf>
    <xf numFmtId="0" fontId="3" fillId="0" borderId="57" xfId="0" applyFont="1" applyBorder="1" applyAlignment="1" applyProtection="1">
      <alignment horizontal="center" vertical="center" wrapText="1"/>
      <protection hidden="1"/>
    </xf>
    <xf numFmtId="0" fontId="1" fillId="0" borderId="58" xfId="0" applyFont="1" applyFill="1" applyBorder="1" applyAlignment="1" applyProtection="1">
      <alignment horizontal="left" vertical="center" wrapText="1"/>
      <protection hidden="1"/>
    </xf>
    <xf numFmtId="58" fontId="3" fillId="0" borderId="59" xfId="0" applyNumberFormat="1" applyFont="1" applyFill="1" applyBorder="1" applyAlignment="1" applyProtection="1">
      <alignment horizontal="center" vertical="center" wrapText="1"/>
      <protection hidden="1"/>
    </xf>
    <xf numFmtId="0" fontId="1" fillId="0" borderId="0" xfId="0" applyFont="1" applyBorder="1" applyAlignment="1" applyProtection="1">
      <alignment horizontal="left" vertical="top" wrapText="1"/>
      <protection hidden="1"/>
    </xf>
    <xf numFmtId="0" fontId="1" fillId="0" borderId="0" xfId="0" applyFont="1" applyAlignment="1" applyProtection="1">
      <alignment horizontal="center" vertical="center" wrapText="1"/>
      <protection hidden="1"/>
    </xf>
    <xf numFmtId="0" fontId="7" fillId="0" borderId="0" xfId="0" applyFont="1" applyAlignment="1">
      <alignment horizontal="left" vertical="top"/>
    </xf>
    <xf numFmtId="0" fontId="1" fillId="0" borderId="0" xfId="0" applyFont="1" applyAlignment="1" applyProtection="1">
      <alignment horizontal="left" vertical="top" wrapText="1"/>
      <protection hidden="1"/>
    </xf>
    <xf numFmtId="0" fontId="3" fillId="0" borderId="0" xfId="0" applyFont="1" applyBorder="1" applyAlignment="1" applyProtection="1">
      <alignment horizontal="left" vertical="center" wrapText="1"/>
      <protection hidden="1"/>
    </xf>
    <xf numFmtId="0" fontId="3" fillId="41" borderId="41" xfId="0" applyFont="1" applyFill="1" applyBorder="1" applyAlignment="1" applyProtection="1">
      <alignment horizontal="center" vertical="center" wrapText="1"/>
      <protection hidden="1"/>
    </xf>
    <xf numFmtId="0" fontId="3" fillId="41" borderId="60" xfId="0" applyFont="1" applyFill="1" applyBorder="1" applyAlignment="1" applyProtection="1">
      <alignment horizontal="center" vertical="center" wrapText="1"/>
      <protection hidden="1"/>
    </xf>
    <xf numFmtId="0" fontId="1" fillId="0" borderId="42" xfId="0" applyFont="1" applyBorder="1" applyAlignment="1" applyProtection="1">
      <alignment horizontal="center" vertical="center" wrapText="1"/>
      <protection hidden="1"/>
    </xf>
    <xf numFmtId="0" fontId="7" fillId="0" borderId="43" xfId="0" applyFont="1" applyFill="1" applyBorder="1" applyAlignment="1" applyProtection="1">
      <alignment horizontal="left" vertical="center" wrapText="1"/>
      <protection hidden="1"/>
    </xf>
    <xf numFmtId="180" fontId="7" fillId="0" borderId="61" xfId="24" applyNumberFormat="1" applyFont="1" applyFill="1" applyBorder="1" applyAlignment="1" applyProtection="1">
      <alignment horizontal="center" vertical="center" wrapText="1"/>
      <protection hidden="1"/>
    </xf>
    <xf numFmtId="0" fontId="1" fillId="0" borderId="46" xfId="0" applyFont="1" applyBorder="1" applyAlignment="1" applyProtection="1">
      <alignment horizontal="center" vertical="center" wrapText="1"/>
      <protection hidden="1"/>
    </xf>
    <xf numFmtId="0" fontId="7" fillId="0" borderId="45" xfId="0" applyFont="1" applyFill="1" applyBorder="1" applyAlignment="1" applyProtection="1">
      <alignment horizontal="left" vertical="center" wrapText="1"/>
      <protection hidden="1"/>
    </xf>
    <xf numFmtId="180" fontId="7" fillId="0" borderId="62" xfId="24" applyNumberFormat="1" applyFont="1" applyFill="1" applyBorder="1" applyAlignment="1" applyProtection="1">
      <alignment horizontal="center" vertical="center" wrapText="1"/>
      <protection hidden="1"/>
    </xf>
    <xf numFmtId="0" fontId="6" fillId="41" borderId="38" xfId="0" applyFont="1" applyFill="1" applyBorder="1" applyAlignment="1" applyProtection="1">
      <alignment horizontal="center" vertical="center" wrapText="1"/>
      <protection hidden="1"/>
    </xf>
    <xf numFmtId="0" fontId="6" fillId="41" borderId="39" xfId="0" applyFont="1" applyFill="1" applyBorder="1" applyAlignment="1" applyProtection="1">
      <alignment horizontal="center" vertical="center" wrapText="1"/>
      <protection hidden="1"/>
    </xf>
    <xf numFmtId="0" fontId="6" fillId="41" borderId="40" xfId="0" applyFont="1" applyFill="1" applyBorder="1" applyAlignment="1" applyProtection="1">
      <alignment horizontal="center" vertical="center" wrapText="1"/>
      <protection hidden="1"/>
    </xf>
    <xf numFmtId="180" fontId="6" fillId="41" borderId="63" xfId="0" applyNumberFormat="1" applyFont="1" applyFill="1" applyBorder="1" applyAlignment="1" applyProtection="1">
      <alignment horizontal="center" vertical="center" wrapText="1"/>
      <protection hidden="1"/>
    </xf>
    <xf numFmtId="0" fontId="1" fillId="42" borderId="0" xfId="0" applyFont="1" applyFill="1" applyBorder="1" applyAlignment="1" applyProtection="1">
      <alignment horizontal="center" vertical="center" wrapText="1"/>
      <protection hidden="1"/>
    </xf>
    <xf numFmtId="0" fontId="6" fillId="42" borderId="0" xfId="0" applyFont="1" applyFill="1" applyBorder="1" applyAlignment="1" applyProtection="1">
      <alignment horizontal="left" vertical="center" wrapText="1"/>
      <protection hidden="1"/>
    </xf>
    <xf numFmtId="180" fontId="6" fillId="42" borderId="0" xfId="0" applyNumberFormat="1" applyFont="1" applyFill="1" applyBorder="1" applyAlignment="1" applyProtection="1">
      <alignment horizontal="left" vertical="center" wrapText="1"/>
      <protection hidden="1"/>
    </xf>
    <xf numFmtId="0" fontId="1" fillId="0" borderId="0" xfId="0" applyFont="1" applyBorder="1" applyAlignment="1" applyProtection="1">
      <alignment vertical="center" wrapText="1"/>
      <protection hidden="1"/>
    </xf>
    <xf numFmtId="0" fontId="6" fillId="0" borderId="0" xfId="0" applyFont="1" applyBorder="1" applyAlignment="1" applyProtection="1">
      <alignment vertical="center" wrapText="1"/>
      <protection hidden="1"/>
    </xf>
    <xf numFmtId="0" fontId="6" fillId="0" borderId="0" xfId="0" applyFont="1" applyBorder="1" applyAlignment="1" applyProtection="1">
      <alignment horizontal="center" vertical="center" wrapText="1"/>
      <protection hidden="1"/>
    </xf>
    <xf numFmtId="0" fontId="6" fillId="0" borderId="0" xfId="0" applyFont="1" applyFill="1" applyBorder="1" applyAlignment="1" applyProtection="1">
      <alignment vertical="center" wrapText="1"/>
      <protection hidden="1"/>
    </xf>
    <xf numFmtId="0" fontId="3" fillId="41" borderId="38" xfId="0" applyFont="1" applyFill="1" applyBorder="1" applyAlignment="1" applyProtection="1">
      <alignment horizontal="center" vertical="center"/>
      <protection hidden="1"/>
    </xf>
    <xf numFmtId="0" fontId="3" fillId="41" borderId="40" xfId="0" applyFont="1" applyFill="1" applyBorder="1" applyAlignment="1" applyProtection="1">
      <alignment horizontal="center" vertical="center"/>
      <protection hidden="1"/>
    </xf>
    <xf numFmtId="0" fontId="1" fillId="0" borderId="64" xfId="0" applyFont="1" applyBorder="1" applyAlignment="1" applyProtection="1">
      <alignment horizontal="center" vertical="center" wrapText="1"/>
      <protection hidden="1"/>
    </xf>
    <xf numFmtId="0" fontId="1" fillId="0" borderId="43" xfId="0" applyFont="1" applyFill="1" applyBorder="1" applyAlignment="1" applyProtection="1">
      <alignment horizontal="left" vertical="center" wrapText="1"/>
      <protection hidden="1"/>
    </xf>
    <xf numFmtId="180" fontId="1" fillId="0" borderId="49" xfId="24" applyNumberFormat="1" applyFont="1" applyFill="1" applyBorder="1" applyAlignment="1" applyProtection="1">
      <alignment horizontal="center" vertical="center" wrapText="1"/>
      <protection hidden="1"/>
    </xf>
    <xf numFmtId="0" fontId="1" fillId="0" borderId="65" xfId="0" applyFont="1" applyBorder="1" applyAlignment="1" applyProtection="1">
      <alignment horizontal="center" vertical="center" wrapText="1"/>
      <protection hidden="1"/>
    </xf>
    <xf numFmtId="0" fontId="1" fillId="0" borderId="10" xfId="0" applyFont="1" applyFill="1" applyBorder="1" applyAlignment="1" applyProtection="1">
      <alignment vertical="center" wrapText="1"/>
      <protection hidden="1"/>
    </xf>
    <xf numFmtId="0" fontId="1" fillId="0" borderId="12" xfId="0" applyFont="1" applyFill="1" applyBorder="1" applyAlignment="1" applyProtection="1">
      <alignment vertical="center" wrapText="1"/>
      <protection hidden="1"/>
    </xf>
    <xf numFmtId="0" fontId="1" fillId="0" borderId="45" xfId="0" applyFont="1" applyFill="1" applyBorder="1" applyAlignment="1" applyProtection="1">
      <alignment horizontal="left" vertical="center" wrapText="1"/>
      <protection hidden="1"/>
    </xf>
    <xf numFmtId="180" fontId="1" fillId="0" borderId="66" xfId="24" applyNumberFormat="1" applyFont="1" applyFill="1" applyBorder="1" applyAlignment="1" applyProtection="1">
      <alignment horizontal="center" vertical="center" wrapText="1"/>
      <protection hidden="1"/>
    </xf>
    <xf numFmtId="180" fontId="3" fillId="41" borderId="41" xfId="24" applyNumberFormat="1" applyFont="1" applyFill="1" applyBorder="1" applyAlignment="1" applyProtection="1">
      <alignment horizontal="center" vertical="center" wrapText="1"/>
      <protection hidden="1"/>
    </xf>
    <xf numFmtId="0" fontId="3" fillId="42" borderId="0" xfId="0" applyFont="1" applyFill="1" applyBorder="1" applyAlignment="1" applyProtection="1">
      <alignment horizontal="left" vertical="center" wrapText="1"/>
      <protection hidden="1"/>
    </xf>
    <xf numFmtId="180" fontId="3" fillId="42" borderId="0" xfId="24" applyNumberFormat="1" applyFont="1" applyFill="1" applyBorder="1" applyAlignment="1" applyProtection="1">
      <alignment horizontal="left" vertical="center" wrapText="1"/>
      <protection hidden="1"/>
    </xf>
    <xf numFmtId="0" fontId="1" fillId="0" borderId="0" xfId="0" applyFont="1" applyFill="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0" xfId="0" applyFont="1" applyBorder="1" applyAlignment="1" applyProtection="1">
      <alignment horizontal="left" wrapText="1"/>
      <protection hidden="1"/>
    </xf>
    <xf numFmtId="0" fontId="3" fillId="41" borderId="67" xfId="0" applyFont="1" applyFill="1" applyBorder="1" applyAlignment="1" applyProtection="1">
      <alignment horizontal="center" vertical="center" wrapText="1"/>
      <protection hidden="1"/>
    </xf>
    <xf numFmtId="0" fontId="1" fillId="0" borderId="68" xfId="0" applyFont="1" applyBorder="1" applyAlignment="1" applyProtection="1">
      <alignment horizontal="center" vertical="center" wrapText="1"/>
      <protection hidden="1"/>
    </xf>
    <xf numFmtId="10" fontId="7" fillId="0" borderId="13" xfId="18" applyNumberFormat="1" applyFont="1" applyFill="1" applyBorder="1" applyAlignment="1" applyProtection="1">
      <alignment horizontal="center" vertical="center" wrapText="1"/>
      <protection hidden="1"/>
    </xf>
    <xf numFmtId="180" fontId="1" fillId="0" borderId="69" xfId="24" applyNumberFormat="1" applyFont="1" applyFill="1" applyBorder="1" applyAlignment="1" applyProtection="1">
      <alignment horizontal="center" vertical="center" wrapText="1"/>
      <protection hidden="1"/>
    </xf>
    <xf numFmtId="0" fontId="1" fillId="0" borderId="70" xfId="0" applyFont="1" applyBorder="1" applyAlignment="1" applyProtection="1">
      <alignment horizontal="center" vertical="center" wrapText="1"/>
      <protection hidden="1"/>
    </xf>
    <xf numFmtId="10" fontId="7" fillId="0" borderId="17" xfId="18" applyNumberFormat="1" applyFont="1" applyFill="1" applyBorder="1" applyAlignment="1" applyProtection="1">
      <alignment horizontal="center" vertical="center" wrapText="1"/>
      <protection hidden="1"/>
    </xf>
    <xf numFmtId="180" fontId="1" fillId="0" borderId="71" xfId="24" applyNumberFormat="1" applyFont="1" applyFill="1" applyBorder="1" applyAlignment="1" applyProtection="1">
      <alignment horizontal="center" vertical="center" wrapText="1"/>
      <protection hidden="1"/>
    </xf>
    <xf numFmtId="0" fontId="1" fillId="37" borderId="17" xfId="0" applyFont="1" applyFill="1" applyBorder="1" applyAlignment="1" applyProtection="1">
      <alignment horizontal="left" vertical="center" wrapText="1"/>
      <protection hidden="1"/>
    </xf>
    <xf numFmtId="10" fontId="7" fillId="43" borderId="17" xfId="18" applyNumberFormat="1" applyFont="1" applyFill="1" applyBorder="1" applyAlignment="1" applyProtection="1">
      <alignment horizontal="center" vertical="center" wrapText="1"/>
      <protection hidden="1"/>
    </xf>
    <xf numFmtId="0" fontId="1" fillId="0" borderId="72" xfId="0" applyFont="1" applyBorder="1" applyAlignment="1" applyProtection="1">
      <alignment horizontal="center" vertical="center" wrapText="1"/>
      <protection hidden="1"/>
    </xf>
    <xf numFmtId="0" fontId="1" fillId="0" borderId="21" xfId="0" applyFont="1" applyFill="1" applyBorder="1" applyAlignment="1" applyProtection="1">
      <alignment horizontal="left" vertical="center" wrapText="1"/>
      <protection hidden="1"/>
    </xf>
    <xf numFmtId="10" fontId="7" fillId="0" borderId="21" xfId="18" applyNumberFormat="1" applyFont="1" applyFill="1" applyBorder="1" applyAlignment="1" applyProtection="1">
      <alignment horizontal="center" vertical="center" wrapText="1"/>
      <protection hidden="1"/>
    </xf>
    <xf numFmtId="180" fontId="1" fillId="0" borderId="73" xfId="24" applyNumberFormat="1" applyFont="1" applyFill="1" applyBorder="1" applyAlignment="1" applyProtection="1">
      <alignment horizontal="center" vertical="center" wrapText="1"/>
      <protection hidden="1"/>
    </xf>
    <xf numFmtId="10" fontId="3" fillId="41" borderId="41" xfId="18" applyNumberFormat="1" applyFont="1" applyFill="1" applyBorder="1" applyAlignment="1" applyProtection="1">
      <alignment horizontal="center" vertical="center" wrapText="1"/>
      <protection hidden="1"/>
    </xf>
    <xf numFmtId="0" fontId="3" fillId="41" borderId="74" xfId="0" applyFont="1" applyFill="1" applyBorder="1" applyAlignment="1" applyProtection="1">
      <alignment horizontal="center" vertical="center" wrapText="1"/>
      <protection hidden="1"/>
    </xf>
    <xf numFmtId="0" fontId="3" fillId="41" borderId="75" xfId="0" applyFont="1" applyFill="1" applyBorder="1" applyAlignment="1" applyProtection="1">
      <alignment horizontal="center" vertical="center" wrapText="1"/>
      <protection hidden="1"/>
    </xf>
    <xf numFmtId="180" fontId="1" fillId="0" borderId="76" xfId="24" applyNumberFormat="1" applyFont="1" applyFill="1" applyBorder="1" applyAlignment="1" applyProtection="1">
      <alignment horizontal="center" vertical="center" wrapText="1"/>
      <protection hidden="1"/>
    </xf>
    <xf numFmtId="180" fontId="1" fillId="0" borderId="77" xfId="24" applyNumberFormat="1" applyFont="1" applyFill="1" applyBorder="1" applyAlignment="1" applyProtection="1">
      <alignment horizontal="center" vertical="center" wrapText="1"/>
      <protection hidden="1"/>
    </xf>
    <xf numFmtId="0" fontId="3" fillId="42" borderId="0" xfId="0" applyFont="1" applyFill="1" applyBorder="1" applyAlignment="1" applyProtection="1">
      <alignment horizontal="center" vertical="center" wrapText="1"/>
      <protection hidden="1"/>
    </xf>
    <xf numFmtId="0" fontId="1" fillId="0" borderId="0" xfId="0" applyFont="1" applyFill="1" applyBorder="1" applyAlignment="1" applyProtection="1">
      <alignment horizontal="left" vertical="top" wrapText="1"/>
      <protection hidden="1"/>
    </xf>
    <xf numFmtId="0" fontId="1" fillId="0" borderId="28" xfId="0" applyFont="1" applyFill="1" applyBorder="1" applyAlignment="1" applyProtection="1">
      <alignment horizontal="left" vertical="top" wrapText="1"/>
      <protection hidden="1"/>
    </xf>
    <xf numFmtId="0" fontId="1" fillId="0" borderId="29" xfId="0" applyFont="1" applyFill="1" applyBorder="1" applyAlignment="1" applyProtection="1">
      <alignment horizontal="left" vertical="top" wrapText="1"/>
      <protection hidden="1"/>
    </xf>
    <xf numFmtId="0" fontId="1" fillId="0" borderId="78" xfId="0" applyFont="1" applyFill="1" applyBorder="1" applyAlignment="1" applyProtection="1">
      <alignment horizontal="left" vertical="top" wrapText="1"/>
      <protection hidden="1"/>
    </xf>
    <xf numFmtId="0" fontId="1" fillId="0" borderId="18" xfId="0" applyFont="1" applyFill="1" applyBorder="1" applyAlignment="1" applyProtection="1">
      <alignment horizontal="left" vertical="top" wrapText="1"/>
      <protection hidden="1"/>
    </xf>
    <xf numFmtId="0" fontId="1" fillId="44" borderId="0" xfId="0" applyFont="1" applyFill="1" applyBorder="1" applyAlignment="1" applyProtection="1">
      <alignment horizontal="left" vertical="center" wrapText="1"/>
      <protection hidden="1"/>
    </xf>
    <xf numFmtId="0" fontId="3" fillId="45" borderId="0" xfId="0" applyFont="1" applyFill="1" applyBorder="1" applyAlignment="1" applyProtection="1">
      <alignment horizontal="left" vertical="center" wrapText="1"/>
      <protection hidden="1"/>
    </xf>
    <xf numFmtId="0" fontId="1" fillId="0" borderId="79" xfId="0" applyFont="1" applyBorder="1" applyAlignment="1" applyProtection="1">
      <alignment horizontal="center" vertical="center" wrapText="1"/>
      <protection hidden="1"/>
    </xf>
    <xf numFmtId="178" fontId="1" fillId="0" borderId="80" xfId="15" applyNumberFormat="1" applyFont="1" applyFill="1" applyBorder="1" applyAlignment="1" applyProtection="1">
      <alignment horizontal="center" vertical="center" wrapText="1"/>
      <protection hidden="1"/>
    </xf>
    <xf numFmtId="0" fontId="1" fillId="0" borderId="81" xfId="0" applyFont="1" applyBorder="1" applyAlignment="1" applyProtection="1">
      <alignment horizontal="center" vertical="center" wrapText="1"/>
      <protection hidden="1"/>
    </xf>
    <xf numFmtId="0" fontId="1" fillId="0" borderId="16" xfId="0" applyFont="1" applyFill="1" applyBorder="1" applyAlignment="1" applyProtection="1">
      <alignment horizontal="left" vertical="center" wrapText="1"/>
      <protection hidden="1"/>
    </xf>
    <xf numFmtId="178" fontId="1" fillId="0" borderId="82" xfId="15" applyNumberFormat="1" applyFont="1" applyFill="1" applyBorder="1" applyAlignment="1" applyProtection="1">
      <alignment horizontal="center" vertical="center" wrapText="1"/>
      <protection hidden="1"/>
    </xf>
    <xf numFmtId="0" fontId="1" fillId="0" borderId="83" xfId="0" applyFont="1" applyBorder="1" applyAlignment="1" applyProtection="1">
      <alignment horizontal="center" vertical="center" wrapText="1"/>
      <protection hidden="1"/>
    </xf>
    <xf numFmtId="178" fontId="1" fillId="0" borderId="84" xfId="15" applyNumberFormat="1" applyFont="1" applyFill="1" applyBorder="1" applyAlignment="1" applyProtection="1">
      <alignment horizontal="center" vertical="center" wrapText="1"/>
      <protection hidden="1"/>
    </xf>
    <xf numFmtId="0" fontId="1" fillId="45" borderId="85" xfId="0" applyFont="1" applyFill="1" applyBorder="1" applyAlignment="1" applyProtection="1">
      <alignment horizontal="center" vertical="center" wrapText="1"/>
      <protection hidden="1"/>
    </xf>
    <xf numFmtId="0" fontId="6" fillId="0" borderId="0" xfId="0" applyFont="1" applyAlignment="1">
      <alignment horizontal="left" vertical="center" wrapText="1"/>
    </xf>
    <xf numFmtId="0" fontId="3" fillId="44" borderId="0" xfId="0" applyFont="1" applyFill="1" applyBorder="1" applyAlignment="1" applyProtection="1">
      <alignment horizontal="left" wrapText="1"/>
      <protection hidden="1"/>
    </xf>
    <xf numFmtId="0" fontId="3" fillId="46" borderId="38" xfId="0" applyFont="1" applyFill="1" applyBorder="1" applyAlignment="1" applyProtection="1">
      <alignment horizontal="center" vertical="center" wrapText="1"/>
      <protection hidden="1"/>
    </xf>
    <xf numFmtId="0" fontId="3" fillId="46" borderId="40" xfId="0" applyFont="1" applyFill="1" applyBorder="1" applyAlignment="1" applyProtection="1">
      <alignment horizontal="center" vertical="center" wrapText="1"/>
      <protection hidden="1"/>
    </xf>
    <xf numFmtId="0" fontId="1" fillId="37" borderId="79" xfId="0" applyFont="1" applyFill="1" applyBorder="1" applyAlignment="1" applyProtection="1">
      <alignment horizontal="center" vertical="center" wrapText="1"/>
      <protection hidden="1"/>
    </xf>
    <xf numFmtId="0" fontId="1" fillId="37" borderId="43" xfId="0" applyFont="1" applyFill="1" applyBorder="1" applyAlignment="1" applyProtection="1">
      <alignment horizontal="left" vertical="center" wrapText="1"/>
      <protection hidden="1"/>
    </xf>
    <xf numFmtId="180" fontId="1" fillId="37" borderId="61" xfId="24" applyNumberFormat="1" applyFont="1" applyFill="1" applyBorder="1" applyAlignment="1" applyProtection="1">
      <alignment horizontal="center" vertical="center" wrapText="1"/>
      <protection hidden="1"/>
    </xf>
    <xf numFmtId="0" fontId="1" fillId="37" borderId="81" xfId="0" applyFont="1" applyFill="1" applyBorder="1" applyAlignment="1" applyProtection="1">
      <alignment horizontal="center" vertical="center" wrapText="1"/>
      <protection hidden="1"/>
    </xf>
    <xf numFmtId="0" fontId="1" fillId="37" borderId="16" xfId="0" applyFont="1" applyFill="1" applyBorder="1" applyAlignment="1" applyProtection="1">
      <alignment horizontal="left" vertical="center" wrapText="1"/>
      <protection hidden="1"/>
    </xf>
    <xf numFmtId="0" fontId="1" fillId="37" borderId="83" xfId="0" applyFont="1" applyFill="1" applyBorder="1" applyAlignment="1" applyProtection="1">
      <alignment horizontal="center" vertical="center" wrapText="1"/>
      <protection hidden="1"/>
    </xf>
    <xf numFmtId="0" fontId="1" fillId="37" borderId="45" xfId="0" applyFont="1" applyFill="1" applyBorder="1" applyAlignment="1" applyProtection="1">
      <alignment horizontal="left" vertical="center" wrapText="1"/>
      <protection hidden="1"/>
    </xf>
    <xf numFmtId="180" fontId="3" fillId="46" borderId="41" xfId="24" applyNumberFormat="1" applyFont="1" applyFill="1" applyBorder="1" applyAlignment="1" applyProtection="1">
      <alignment horizontal="center" vertical="center" wrapText="1"/>
      <protection hidden="1"/>
    </xf>
    <xf numFmtId="0" fontId="1" fillId="45" borderId="0" xfId="0" applyFont="1" applyFill="1" applyBorder="1" applyAlignment="1" applyProtection="1">
      <alignment horizontal="center" vertical="center" wrapText="1"/>
      <protection hidden="1"/>
    </xf>
    <xf numFmtId="0" fontId="6" fillId="45" borderId="0" xfId="0" applyFont="1" applyFill="1" applyBorder="1" applyAlignment="1" applyProtection="1">
      <alignment horizontal="center" vertical="center" wrapText="1"/>
      <protection hidden="1"/>
    </xf>
    <xf numFmtId="180" fontId="3" fillId="45" borderId="0" xfId="24" applyNumberFormat="1" applyFont="1" applyFill="1" applyBorder="1" applyAlignment="1" applyProtection="1">
      <alignment horizontal="center" vertical="center" wrapText="1"/>
      <protection hidden="1"/>
    </xf>
    <xf numFmtId="0" fontId="1" fillId="0" borderId="43" xfId="0" applyFont="1" applyFill="1" applyBorder="1" applyAlignment="1" applyProtection="1">
      <alignment horizontal="left" vertical="top" wrapText="1"/>
      <protection hidden="1"/>
    </xf>
    <xf numFmtId="0" fontId="1" fillId="0" borderId="44" xfId="0" applyFont="1" applyBorder="1" applyAlignment="1" applyProtection="1">
      <alignment horizontal="center" vertical="center" wrapText="1"/>
      <protection hidden="1"/>
    </xf>
    <xf numFmtId="0" fontId="1" fillId="0" borderId="10" xfId="0" applyFont="1" applyFill="1" applyBorder="1" applyAlignment="1" applyProtection="1">
      <alignment horizontal="left" vertical="top" wrapText="1"/>
      <protection hidden="1"/>
    </xf>
    <xf numFmtId="0" fontId="1" fillId="0" borderId="12" xfId="0" applyFont="1" applyFill="1" applyBorder="1" applyAlignment="1" applyProtection="1">
      <alignment horizontal="left" vertical="top" wrapText="1"/>
      <protection hidden="1"/>
    </xf>
    <xf numFmtId="180" fontId="1" fillId="0" borderId="50" xfId="24" applyNumberFormat="1" applyFont="1" applyFill="1" applyBorder="1" applyAlignment="1" applyProtection="1">
      <alignment horizontal="center" vertical="center" wrapText="1"/>
      <protection hidden="1"/>
    </xf>
    <xf numFmtId="0" fontId="1" fillId="0" borderId="16" xfId="0" applyFont="1" applyFill="1" applyBorder="1" applyAlignment="1" applyProtection="1">
      <alignment horizontal="left" vertical="top" wrapText="1"/>
      <protection hidden="1"/>
    </xf>
    <xf numFmtId="180" fontId="1" fillId="0" borderId="51" xfId="24" applyNumberFormat="1" applyFont="1" applyFill="1" applyBorder="1" applyAlignment="1" applyProtection="1">
      <alignment horizontal="center" vertical="center" wrapText="1"/>
      <protection hidden="1"/>
    </xf>
    <xf numFmtId="0" fontId="6" fillId="42" borderId="0" xfId="0" applyFont="1" applyFill="1" applyBorder="1" applyAlignment="1" applyProtection="1">
      <alignment horizontal="center" vertical="center" wrapText="1"/>
      <protection hidden="1"/>
    </xf>
    <xf numFmtId="0" fontId="6" fillId="45" borderId="0" xfId="0" applyFont="1" applyFill="1" applyBorder="1" applyAlignment="1" applyProtection="1">
      <alignment horizontal="left" vertical="center" wrapText="1"/>
      <protection hidden="1"/>
    </xf>
    <xf numFmtId="180" fontId="3" fillId="45" borderId="0" xfId="24" applyNumberFormat="1" applyFont="1" applyFill="1" applyBorder="1" applyAlignment="1" applyProtection="1">
      <alignment horizontal="left" vertical="center" wrapText="1"/>
      <protection hidden="1"/>
    </xf>
    <xf numFmtId="0" fontId="1" fillId="45" borderId="0" xfId="0" applyFont="1" applyFill="1" applyBorder="1" applyAlignment="1" applyProtection="1">
      <alignment horizontal="left" vertical="center" wrapText="1"/>
      <protection hidden="1"/>
    </xf>
    <xf numFmtId="0" fontId="7" fillId="0" borderId="86" xfId="0" applyFont="1" applyBorder="1" applyAlignment="1">
      <alignment/>
    </xf>
    <xf numFmtId="10" fontId="7" fillId="0" borderId="28" xfId="18" applyNumberFormat="1" applyFont="1" applyFill="1" applyBorder="1" applyAlignment="1" applyProtection="1">
      <alignment horizontal="center" vertical="center" wrapText="1"/>
      <protection hidden="1"/>
    </xf>
    <xf numFmtId="178" fontId="1" fillId="0" borderId="50" xfId="87" applyNumberFormat="1" applyFont="1" applyFill="1" applyBorder="1" applyAlignment="1" applyProtection="1">
      <alignment horizontal="center" vertical="center" wrapText="1"/>
      <protection hidden="1"/>
    </xf>
    <xf numFmtId="0" fontId="7" fillId="0" borderId="13" xfId="0" applyFont="1" applyBorder="1" applyAlignment="1">
      <alignment/>
    </xf>
    <xf numFmtId="10" fontId="0" fillId="0" borderId="15" xfId="18" applyNumberFormat="1" applyFont="1" applyFill="1" applyBorder="1" applyAlignment="1" applyProtection="1">
      <alignment horizontal="center" vertical="center" wrapText="1"/>
      <protection hidden="1"/>
    </xf>
    <xf numFmtId="0" fontId="7" fillId="0" borderId="13" xfId="0" applyFont="1" applyBorder="1" applyAlignment="1">
      <alignment horizontal="center"/>
    </xf>
    <xf numFmtId="10" fontId="7" fillId="0" borderId="11" xfId="18" applyNumberFormat="1" applyFont="1" applyFill="1" applyBorder="1" applyAlignment="1" applyProtection="1">
      <alignment horizontal="center" vertical="center" wrapText="1"/>
      <protection hidden="1"/>
    </xf>
    <xf numFmtId="0" fontId="67" fillId="0" borderId="17" xfId="0" applyFont="1" applyFill="1" applyBorder="1" applyAlignment="1" applyProtection="1">
      <alignment horizontal="left" vertical="center" wrapText="1"/>
      <protection hidden="1"/>
    </xf>
    <xf numFmtId="10" fontId="7" fillId="0" borderId="78" xfId="18" applyNumberFormat="1" applyFont="1" applyFill="1" applyBorder="1" applyAlignment="1" applyProtection="1">
      <alignment horizontal="center" vertical="center" wrapText="1"/>
      <protection hidden="1"/>
    </xf>
    <xf numFmtId="178" fontId="1" fillId="0" borderId="51" xfId="87" applyNumberFormat="1" applyFont="1" applyFill="1" applyBorder="1" applyAlignment="1" applyProtection="1">
      <alignment horizontal="center" vertical="center" wrapText="1"/>
      <protection hidden="1"/>
    </xf>
    <xf numFmtId="0" fontId="6" fillId="42" borderId="85" xfId="0" applyFont="1" applyFill="1" applyBorder="1" applyAlignment="1" applyProtection="1">
      <alignment horizontal="center" vertical="center" wrapText="1"/>
      <protection hidden="1"/>
    </xf>
    <xf numFmtId="10" fontId="3" fillId="42" borderId="85" xfId="18" applyNumberFormat="1" applyFont="1" applyFill="1" applyBorder="1" applyAlignment="1" applyProtection="1">
      <alignment horizontal="center" vertical="center" wrapText="1"/>
      <protection hidden="1"/>
    </xf>
    <xf numFmtId="0" fontId="6" fillId="0" borderId="0" xfId="0" applyFont="1" applyBorder="1" applyAlignment="1">
      <alignment horizontal="left" vertical="top"/>
    </xf>
    <xf numFmtId="0" fontId="3" fillId="41" borderId="38" xfId="0" applyFont="1" applyFill="1" applyBorder="1" applyAlignment="1" applyProtection="1">
      <alignment horizontal="center" vertical="top" wrapText="1"/>
      <protection hidden="1"/>
    </xf>
    <xf numFmtId="0" fontId="3" fillId="41" borderId="39" xfId="0" applyFont="1" applyFill="1" applyBorder="1" applyAlignment="1" applyProtection="1">
      <alignment horizontal="center" vertical="top" wrapText="1"/>
      <protection hidden="1"/>
    </xf>
    <xf numFmtId="0" fontId="3" fillId="41" borderId="40" xfId="0" applyFont="1" applyFill="1" applyBorder="1" applyAlignment="1" applyProtection="1">
      <alignment horizontal="center" vertical="top" wrapText="1"/>
      <protection hidden="1"/>
    </xf>
    <xf numFmtId="0" fontId="1" fillId="0" borderId="68" xfId="0" applyFont="1" applyFill="1" applyBorder="1" applyAlignment="1" applyProtection="1">
      <alignment horizontal="left" vertical="center" wrapText="1"/>
      <protection hidden="1"/>
    </xf>
    <xf numFmtId="0" fontId="1" fillId="0" borderId="87" xfId="0" applyFont="1" applyFill="1" applyBorder="1" applyAlignment="1" applyProtection="1">
      <alignment horizontal="left" vertical="top" wrapText="1"/>
      <protection hidden="1"/>
    </xf>
    <xf numFmtId="0" fontId="1" fillId="0" borderId="88" xfId="0" applyFont="1" applyFill="1" applyBorder="1" applyAlignment="1" applyProtection="1">
      <alignment horizontal="left" vertical="top" wrapText="1"/>
      <protection hidden="1"/>
    </xf>
    <xf numFmtId="0" fontId="1" fillId="0" borderId="70" xfId="0" applyFont="1" applyFill="1" applyBorder="1" applyAlignment="1" applyProtection="1">
      <alignment horizontal="left" vertical="center" wrapText="1"/>
      <protection hidden="1"/>
    </xf>
    <xf numFmtId="0" fontId="7" fillId="0" borderId="89" xfId="0" applyFont="1" applyBorder="1" applyAlignment="1">
      <alignment horizontal="left"/>
    </xf>
    <xf numFmtId="0" fontId="7" fillId="0" borderId="90" xfId="0" applyFont="1" applyBorder="1" applyAlignment="1">
      <alignment horizontal="left"/>
    </xf>
    <xf numFmtId="0" fontId="7" fillId="0" borderId="91" xfId="0" applyFont="1" applyBorder="1" applyAlignment="1">
      <alignment horizontal="left"/>
    </xf>
    <xf numFmtId="0" fontId="7" fillId="0" borderId="11" xfId="0" applyFont="1" applyBorder="1" applyAlignment="1">
      <alignment horizontal="left"/>
    </xf>
    <xf numFmtId="0" fontId="7" fillId="0" borderId="23" xfId="0" applyFont="1" applyBorder="1" applyAlignment="1">
      <alignment horizontal="left"/>
    </xf>
    <xf numFmtId="0" fontId="7" fillId="0" borderId="92" xfId="0" applyFont="1" applyBorder="1" applyAlignment="1">
      <alignment horizontal="left"/>
    </xf>
    <xf numFmtId="180" fontId="1" fillId="0" borderId="61" xfId="24" applyNumberFormat="1" applyFont="1" applyFill="1" applyBorder="1" applyAlignment="1" applyProtection="1">
      <alignment horizontal="center" vertical="center" wrapText="1"/>
      <protection hidden="1"/>
    </xf>
    <xf numFmtId="0" fontId="1" fillId="0" borderId="83" xfId="0" applyFont="1" applyFill="1" applyBorder="1" applyAlignment="1" applyProtection="1">
      <alignment horizontal="left" vertical="center" wrapText="1"/>
      <protection hidden="1"/>
    </xf>
    <xf numFmtId="0" fontId="7" fillId="0" borderId="16" xfId="0" applyFont="1" applyBorder="1" applyAlignment="1">
      <alignment horizontal="left"/>
    </xf>
    <xf numFmtId="180" fontId="1" fillId="0" borderId="93" xfId="24" applyNumberFormat="1" applyFont="1" applyFill="1" applyBorder="1" applyAlignment="1" applyProtection="1">
      <alignment horizontal="center" vertical="center" wrapText="1"/>
      <protection hidden="1"/>
    </xf>
    <xf numFmtId="0" fontId="3" fillId="0" borderId="44" xfId="0" applyFont="1" applyFill="1" applyBorder="1" applyAlignment="1" applyProtection="1">
      <alignment horizontal="center" vertical="center" wrapText="1"/>
      <protection hidden="1"/>
    </xf>
    <xf numFmtId="0" fontId="3" fillId="0" borderId="16" xfId="0" applyFont="1" applyFill="1" applyBorder="1" applyAlignment="1" applyProtection="1">
      <alignment horizontal="center" vertical="center" wrapText="1"/>
      <protection hidden="1"/>
    </xf>
    <xf numFmtId="0" fontId="1" fillId="0" borderId="94" xfId="0" applyFont="1" applyFill="1" applyBorder="1" applyAlignment="1" applyProtection="1">
      <alignment horizontal="left" vertical="center" wrapText="1"/>
      <protection hidden="1"/>
    </xf>
    <xf numFmtId="0" fontId="1" fillId="0" borderId="95" xfId="0" applyFont="1" applyFill="1" applyBorder="1" applyAlignment="1" applyProtection="1">
      <alignment horizontal="left" vertical="center" wrapText="1"/>
      <protection hidden="1"/>
    </xf>
    <xf numFmtId="0" fontId="1" fillId="0" borderId="96" xfId="0" applyFont="1" applyFill="1" applyBorder="1" applyAlignment="1" applyProtection="1">
      <alignment horizontal="left" vertical="center" wrapText="1"/>
      <protection hidden="1"/>
    </xf>
    <xf numFmtId="180" fontId="7" fillId="0" borderId="50" xfId="24" applyNumberFormat="1" applyFont="1" applyFill="1" applyBorder="1" applyAlignment="1" applyProtection="1">
      <alignment horizontal="center" vertical="center" wrapText="1"/>
      <protection hidden="1"/>
    </xf>
    <xf numFmtId="0" fontId="6" fillId="41" borderId="97" xfId="0" applyFont="1" applyFill="1" applyBorder="1" applyAlignment="1" applyProtection="1">
      <alignment horizontal="center" vertical="top" wrapText="1"/>
      <protection hidden="1"/>
    </xf>
    <xf numFmtId="0" fontId="6" fillId="41" borderId="98" xfId="0" applyFont="1" applyFill="1" applyBorder="1" applyAlignment="1" applyProtection="1">
      <alignment horizontal="center" vertical="top" wrapText="1"/>
      <protection hidden="1"/>
    </xf>
    <xf numFmtId="4" fontId="1" fillId="0" borderId="16" xfId="0" applyNumberFormat="1" applyFont="1" applyBorder="1" applyAlignment="1">
      <alignment horizontal="center" vertical="center" wrapText="1"/>
    </xf>
    <xf numFmtId="0" fontId="7" fillId="0" borderId="0" xfId="0" applyFont="1" applyBorder="1" applyAlignment="1">
      <alignment horizontal="left" wrapText="1"/>
    </xf>
    <xf numFmtId="0" fontId="7" fillId="0" borderId="0" xfId="0" applyFont="1" applyAlignment="1">
      <alignment horizontal="left" wrapText="1"/>
    </xf>
    <xf numFmtId="0" fontId="1" fillId="0" borderId="43" xfId="0" applyFont="1" applyBorder="1" applyAlignment="1" applyProtection="1">
      <alignment horizontal="center" vertical="center" wrapText="1"/>
      <protection hidden="1"/>
    </xf>
    <xf numFmtId="180" fontId="7" fillId="0" borderId="99" xfId="24" applyNumberFormat="1" applyFont="1" applyFill="1" applyBorder="1" applyAlignment="1" applyProtection="1">
      <alignment horizontal="center" vertical="center" wrapText="1"/>
      <protection hidden="1"/>
    </xf>
    <xf numFmtId="0" fontId="1" fillId="0" borderId="100" xfId="0" applyFont="1" applyBorder="1" applyAlignment="1" applyProtection="1">
      <alignment horizontal="center" vertical="center" wrapText="1"/>
      <protection hidden="1"/>
    </xf>
    <xf numFmtId="0" fontId="7" fillId="0" borderId="10" xfId="0" applyFont="1" applyFill="1" applyBorder="1" applyAlignment="1" applyProtection="1">
      <alignment horizontal="left" vertical="center" wrapText="1"/>
      <protection hidden="1"/>
    </xf>
    <xf numFmtId="0" fontId="7" fillId="0" borderId="12" xfId="0" applyFont="1" applyFill="1" applyBorder="1" applyAlignment="1" applyProtection="1">
      <alignment horizontal="left" vertical="center" wrapText="1"/>
      <protection hidden="1"/>
    </xf>
    <xf numFmtId="180" fontId="7" fillId="0" borderId="101" xfId="24" applyNumberFormat="1" applyFont="1" applyFill="1" applyBorder="1" applyAlignment="1" applyProtection="1">
      <alignment horizontal="center" vertical="center" wrapText="1"/>
      <protection hidden="1"/>
    </xf>
    <xf numFmtId="0" fontId="1" fillId="0" borderId="45" xfId="0" applyFont="1" applyBorder="1" applyAlignment="1" applyProtection="1">
      <alignment horizontal="center" vertical="center" wrapText="1"/>
      <protection hidden="1"/>
    </xf>
    <xf numFmtId="180" fontId="7" fillId="0" borderId="102" xfId="24" applyNumberFormat="1" applyFont="1" applyFill="1" applyBorder="1" applyAlignment="1" applyProtection="1">
      <alignment horizontal="center" vertical="center" wrapText="1"/>
      <protection hidden="1"/>
    </xf>
    <xf numFmtId="180" fontId="6" fillId="41" borderId="103" xfId="0" applyNumberFormat="1" applyFont="1" applyFill="1" applyBorder="1" applyAlignment="1" applyProtection="1">
      <alignment horizontal="center" vertical="center" wrapText="1"/>
      <protection hidden="1"/>
    </xf>
    <xf numFmtId="180" fontId="6" fillId="42" borderId="104" xfId="0" applyNumberFormat="1" applyFont="1" applyFill="1" applyBorder="1" applyAlignment="1" applyProtection="1">
      <alignment horizontal="left" vertical="center" wrapText="1"/>
      <protection hidden="1"/>
    </xf>
    <xf numFmtId="0" fontId="1" fillId="0" borderId="16" xfId="0" applyFont="1" applyBorder="1" applyAlignment="1" applyProtection="1">
      <alignment horizontal="center" vertical="center" wrapText="1"/>
      <protection hidden="1"/>
    </xf>
    <xf numFmtId="0" fontId="1" fillId="0" borderId="10"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3" fillId="46" borderId="97" xfId="0" applyFont="1" applyFill="1" applyBorder="1" applyAlignment="1" applyProtection="1">
      <alignment horizontal="center" vertical="center" wrapText="1"/>
      <protection hidden="1"/>
    </xf>
    <xf numFmtId="0" fontId="3" fillId="46" borderId="39" xfId="0" applyFont="1" applyFill="1" applyBorder="1" applyAlignment="1" applyProtection="1">
      <alignment horizontal="center" vertical="center" wrapText="1"/>
      <protection hidden="1"/>
    </xf>
    <xf numFmtId="186" fontId="7" fillId="0" borderId="0" xfId="0" applyNumberFormat="1" applyFont="1" applyAlignment="1">
      <alignment/>
    </xf>
    <xf numFmtId="0" fontId="3" fillId="41" borderId="104" xfId="0" applyFont="1" applyFill="1" applyBorder="1" applyAlignment="1" applyProtection="1">
      <alignment horizontal="center" vertical="center" wrapText="1"/>
      <protection hidden="1"/>
    </xf>
    <xf numFmtId="0" fontId="1" fillId="0" borderId="105" xfId="0" applyFont="1" applyBorder="1" applyAlignment="1" applyProtection="1">
      <alignment horizontal="center" vertical="center" wrapText="1"/>
      <protection hidden="1"/>
    </xf>
    <xf numFmtId="10" fontId="7" fillId="0" borderId="106" xfId="18" applyNumberFormat="1" applyFont="1" applyFill="1" applyBorder="1" applyAlignment="1" applyProtection="1">
      <alignment horizontal="center" vertical="center" wrapText="1"/>
      <protection hidden="1"/>
    </xf>
    <xf numFmtId="180" fontId="1" fillId="0" borderId="107" xfId="24" applyNumberFormat="1" applyFont="1" applyFill="1" applyBorder="1" applyAlignment="1" applyProtection="1">
      <alignment horizontal="center" vertical="center" wrapText="1"/>
      <protection hidden="1"/>
    </xf>
    <xf numFmtId="0" fontId="1" fillId="0" borderId="56" xfId="0" applyFont="1" applyBorder="1" applyAlignment="1" applyProtection="1">
      <alignment horizontal="center" vertical="center" wrapText="1"/>
      <protection hidden="1"/>
    </xf>
    <xf numFmtId="180" fontId="1" fillId="0" borderId="108" xfId="24" applyNumberFormat="1" applyFont="1" applyFill="1" applyBorder="1" applyAlignment="1" applyProtection="1">
      <alignment horizontal="center" vertical="center" wrapText="1"/>
      <protection hidden="1"/>
    </xf>
    <xf numFmtId="0" fontId="1" fillId="0" borderId="109" xfId="0" applyFont="1" applyBorder="1" applyAlignment="1" applyProtection="1">
      <alignment horizontal="center" vertical="center" wrapText="1"/>
      <protection hidden="1"/>
    </xf>
    <xf numFmtId="180" fontId="1" fillId="0" borderId="54" xfId="24" applyNumberFormat="1" applyFont="1" applyFill="1" applyBorder="1" applyAlignment="1" applyProtection="1">
      <alignment horizontal="center" vertical="center" wrapText="1"/>
      <protection hidden="1"/>
    </xf>
    <xf numFmtId="180" fontId="3" fillId="41" borderId="40" xfId="24" applyNumberFormat="1" applyFont="1" applyFill="1" applyBorder="1" applyAlignment="1" applyProtection="1">
      <alignment horizontal="center" vertical="center" wrapText="1"/>
      <protection hidden="1"/>
    </xf>
    <xf numFmtId="0" fontId="1" fillId="0" borderId="110" xfId="0" applyFont="1" applyBorder="1" applyAlignment="1" applyProtection="1">
      <alignment horizontal="center" vertical="center" wrapText="1"/>
      <protection hidden="1"/>
    </xf>
    <xf numFmtId="0" fontId="1" fillId="0" borderId="111" xfId="0" applyFont="1" applyFill="1" applyBorder="1" applyAlignment="1" applyProtection="1">
      <alignment horizontal="left" vertical="center" wrapText="1"/>
      <protection hidden="1"/>
    </xf>
    <xf numFmtId="0" fontId="3" fillId="41" borderId="112" xfId="0" applyFont="1" applyFill="1" applyBorder="1" applyAlignment="1" applyProtection="1">
      <alignment horizontal="center" vertical="center" wrapText="1"/>
      <protection hidden="1"/>
    </xf>
    <xf numFmtId="0" fontId="3" fillId="41" borderId="113" xfId="0" applyFont="1" applyFill="1" applyBorder="1" applyAlignment="1" applyProtection="1">
      <alignment horizontal="center" vertical="center" wrapText="1"/>
      <protection hidden="1"/>
    </xf>
    <xf numFmtId="0" fontId="3" fillId="46" borderId="41" xfId="0" applyFont="1" applyFill="1" applyBorder="1" applyAlignment="1" applyProtection="1">
      <alignment horizontal="center" vertical="center" wrapText="1"/>
      <protection hidden="1"/>
    </xf>
    <xf numFmtId="180" fontId="3" fillId="46" borderId="40" xfId="24" applyNumberFormat="1" applyFont="1" applyFill="1" applyBorder="1" applyAlignment="1" applyProtection="1">
      <alignment horizontal="center" vertical="center" wrapText="1"/>
      <protection hidden="1"/>
    </xf>
    <xf numFmtId="0" fontId="6" fillId="0" borderId="0" xfId="0" applyFont="1" applyBorder="1" applyAlignment="1">
      <alignment horizontal="left" vertical="center"/>
    </xf>
    <xf numFmtId="0" fontId="7" fillId="0" borderId="28" xfId="0" applyFont="1" applyBorder="1" applyAlignment="1">
      <alignment horizontal="left"/>
    </xf>
    <xf numFmtId="0" fontId="7" fillId="0" borderId="29" xfId="0" applyFont="1" applyBorder="1" applyAlignment="1">
      <alignment horizontal="left"/>
    </xf>
    <xf numFmtId="0" fontId="1" fillId="0" borderId="72" xfId="0" applyFont="1" applyFill="1" applyBorder="1" applyAlignment="1" applyProtection="1">
      <alignment horizontal="left" vertical="center" wrapText="1"/>
      <protection hidden="1"/>
    </xf>
    <xf numFmtId="0" fontId="7" fillId="0" borderId="78" xfId="0" applyFont="1" applyBorder="1" applyAlignment="1">
      <alignment horizontal="left"/>
    </xf>
    <xf numFmtId="0" fontId="7" fillId="0" borderId="18" xfId="0" applyFont="1" applyBorder="1" applyAlignment="1">
      <alignment horizontal="left"/>
    </xf>
    <xf numFmtId="0" fontId="6" fillId="41" borderId="97" xfId="0" applyFont="1" applyFill="1" applyBorder="1" applyAlignment="1" applyProtection="1">
      <alignment horizontal="center" vertical="center" wrapText="1"/>
      <protection hidden="1"/>
    </xf>
    <xf numFmtId="0" fontId="6" fillId="41" borderId="98" xfId="0" applyFont="1" applyFill="1" applyBorder="1" applyAlignment="1" applyProtection="1">
      <alignment horizontal="center" vertical="center" wrapText="1"/>
      <protection hidden="1"/>
    </xf>
    <xf numFmtId="0" fontId="64" fillId="0" borderId="0" xfId="0" applyFont="1" applyAlignment="1">
      <alignment horizontal="center"/>
    </xf>
    <xf numFmtId="0" fontId="1" fillId="0" borderId="16" xfId="0" applyFont="1" applyBorder="1" applyAlignment="1" applyProtection="1">
      <alignment horizontal="left" vertical="top" wrapText="1"/>
      <protection hidden="1"/>
    </xf>
    <xf numFmtId="4" fontId="7" fillId="0" borderId="31" xfId="0" applyNumberFormat="1" applyFont="1" applyBorder="1" applyAlignment="1">
      <alignment horizontal="center" vertical="center" wrapText="1"/>
    </xf>
    <xf numFmtId="0" fontId="3" fillId="0" borderId="54" xfId="0" applyFont="1" applyFill="1" applyBorder="1" applyAlignment="1" applyProtection="1">
      <alignment horizontal="center" vertical="center" wrapText="1"/>
      <protection hidden="1"/>
    </xf>
    <xf numFmtId="0" fontId="3" fillId="0" borderId="55" xfId="0" applyFont="1" applyFill="1" applyBorder="1" applyAlignment="1" applyProtection="1">
      <alignment horizontal="center" vertical="center" wrapText="1"/>
      <protection hidden="1"/>
    </xf>
    <xf numFmtId="180" fontId="3" fillId="0" borderId="55" xfId="24" applyNumberFormat="1" applyFont="1" applyFill="1" applyBorder="1" applyAlignment="1" applyProtection="1">
      <alignment horizontal="center" vertical="center" wrapText="1"/>
      <protection hidden="1"/>
    </xf>
    <xf numFmtId="180" fontId="7" fillId="0" borderId="49" xfId="24" applyNumberFormat="1" applyFont="1" applyFill="1" applyBorder="1" applyAlignment="1" applyProtection="1">
      <alignment horizontal="center" vertical="center" wrapText="1"/>
      <protection hidden="1"/>
    </xf>
    <xf numFmtId="180" fontId="7" fillId="0" borderId="51" xfId="24" applyNumberFormat="1" applyFont="1" applyFill="1" applyBorder="1" applyAlignment="1" applyProtection="1">
      <alignment horizontal="center" vertical="center" wrapText="1"/>
      <protection hidden="1"/>
    </xf>
    <xf numFmtId="180" fontId="6" fillId="41" borderId="40" xfId="0" applyNumberFormat="1" applyFont="1" applyFill="1" applyBorder="1" applyAlignment="1" applyProtection="1">
      <alignment horizontal="center" vertical="center" wrapText="1"/>
      <protection hidden="1"/>
    </xf>
    <xf numFmtId="0" fontId="3" fillId="41" borderId="97" xfId="0" applyFont="1" applyFill="1" applyBorder="1" applyAlignment="1" applyProtection="1">
      <alignment horizontal="center" vertical="center" wrapText="1"/>
      <protection hidden="1"/>
    </xf>
    <xf numFmtId="0" fontId="1" fillId="0" borderId="53" xfId="0" applyFont="1" applyBorder="1" applyAlignment="1" applyProtection="1">
      <alignment horizontal="center" vertical="center" wrapText="1"/>
      <protection hidden="1"/>
    </xf>
    <xf numFmtId="180" fontId="1" fillId="0" borderId="114" xfId="24" applyNumberFormat="1" applyFont="1" applyFill="1" applyBorder="1" applyAlignment="1" applyProtection="1">
      <alignment horizontal="center" vertical="center" wrapText="1"/>
      <protection hidden="1"/>
    </xf>
    <xf numFmtId="0" fontId="7" fillId="0" borderId="0" xfId="0" applyFont="1" applyBorder="1" applyAlignment="1">
      <alignment horizontal="left" vertical="center" wrapText="1"/>
    </xf>
    <xf numFmtId="0" fontId="7" fillId="0" borderId="0" xfId="0" applyFont="1" applyAlignment="1">
      <alignment horizontal="left" vertical="center" wrapText="1"/>
    </xf>
    <xf numFmtId="0" fontId="1" fillId="45" borderId="85" xfId="0" applyFont="1" applyFill="1" applyBorder="1" applyAlignment="1" applyProtection="1">
      <alignment vertical="center" wrapText="1"/>
      <protection hidden="1"/>
    </xf>
    <xf numFmtId="0" fontId="6" fillId="0" borderId="0" xfId="0" applyFont="1" applyAlignment="1">
      <alignment horizontal="left" vertical="top" wrapText="1"/>
    </xf>
    <xf numFmtId="0" fontId="3" fillId="44" borderId="0" xfId="0" applyFont="1" applyFill="1" applyBorder="1" applyAlignment="1" applyProtection="1">
      <alignment horizontal="left" vertical="center" wrapText="1"/>
      <protection hidden="1"/>
    </xf>
    <xf numFmtId="0" fontId="6" fillId="0" borderId="0" xfId="0" applyFont="1" applyFill="1" applyBorder="1" applyAlignment="1" applyProtection="1">
      <alignment horizontal="center" vertical="center" wrapText="1"/>
      <protection hidden="1"/>
    </xf>
    <xf numFmtId="180" fontId="3" fillId="0" borderId="0" xfId="24" applyNumberFormat="1" applyFont="1" applyFill="1" applyBorder="1" applyAlignment="1" applyProtection="1">
      <alignment horizontal="left" vertical="center" wrapText="1"/>
      <protection hidden="1"/>
    </xf>
    <xf numFmtId="0" fontId="68" fillId="0" borderId="43" xfId="0" applyFont="1" applyFill="1" applyBorder="1" applyAlignment="1" applyProtection="1">
      <alignment horizontal="left" vertical="top" wrapText="1"/>
      <protection hidden="1"/>
    </xf>
    <xf numFmtId="180" fontId="1" fillId="0" borderId="49" xfId="24" applyNumberFormat="1" applyFont="1" applyFill="1" applyBorder="1" applyAlignment="1" applyProtection="1">
      <alignment horizontal="left" vertical="center" wrapText="1"/>
      <protection hidden="1"/>
    </xf>
    <xf numFmtId="0" fontId="1" fillId="0" borderId="45" xfId="0" applyFont="1" applyFill="1" applyBorder="1" applyAlignment="1" applyProtection="1">
      <alignment horizontal="left" vertical="top" wrapText="1"/>
      <protection hidden="1"/>
    </xf>
    <xf numFmtId="180" fontId="1" fillId="0" borderId="51" xfId="24" applyNumberFormat="1" applyFont="1" applyFill="1" applyBorder="1" applyAlignment="1" applyProtection="1">
      <alignment horizontal="left" vertical="center" wrapText="1"/>
      <protection hidden="1"/>
    </xf>
    <xf numFmtId="178" fontId="1" fillId="0" borderId="49" xfId="87" applyNumberFormat="1" applyFont="1" applyFill="1" applyBorder="1" applyAlignment="1" applyProtection="1">
      <alignment horizontal="center" vertical="center" wrapText="1"/>
      <protection hidden="1"/>
    </xf>
    <xf numFmtId="180" fontId="9" fillId="41" borderId="41" xfId="24" applyNumberFormat="1" applyFont="1" applyFill="1" applyBorder="1" applyAlignment="1" applyProtection="1">
      <alignment horizontal="center" vertical="center" wrapText="1"/>
      <protection hidden="1"/>
    </xf>
    <xf numFmtId="0" fontId="3" fillId="41" borderId="39" xfId="0" applyFont="1" applyFill="1" applyBorder="1" applyAlignment="1" applyProtection="1">
      <alignment horizontal="center" vertical="center"/>
      <protection hidden="1"/>
    </xf>
    <xf numFmtId="0" fontId="1" fillId="0" borderId="81" xfId="0" applyFont="1" applyFill="1" applyBorder="1" applyAlignment="1" applyProtection="1">
      <alignment horizontal="left" vertical="center" wrapText="1"/>
      <protection hidden="1"/>
    </xf>
    <xf numFmtId="0" fontId="3" fillId="0" borderId="79" xfId="0" applyFont="1" applyFill="1" applyBorder="1" applyAlignment="1" applyProtection="1">
      <alignment horizontal="center" vertical="center" wrapText="1"/>
      <protection hidden="1"/>
    </xf>
    <xf numFmtId="0" fontId="3" fillId="0" borderId="115"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1" fillId="0" borderId="78" xfId="0" applyFont="1" applyFill="1" applyBorder="1" applyAlignment="1" applyProtection="1">
      <alignment horizontal="left" vertical="center" wrapText="1"/>
      <protection hidden="1"/>
    </xf>
    <xf numFmtId="0" fontId="1" fillId="0" borderId="116" xfId="0" applyFont="1" applyFill="1" applyBorder="1" applyAlignment="1" applyProtection="1">
      <alignment horizontal="left" vertical="center" wrapText="1"/>
      <protection hidden="1"/>
    </xf>
    <xf numFmtId="180" fontId="0" fillId="0" borderId="50" xfId="24" applyNumberFormat="1" applyFont="1" applyFill="1" applyBorder="1" applyAlignment="1" applyProtection="1">
      <alignment horizontal="center" vertical="center" wrapText="1"/>
      <protection hidden="1"/>
    </xf>
    <xf numFmtId="0" fontId="11" fillId="0" borderId="0" xfId="0" applyFont="1" applyAlignment="1">
      <alignment/>
    </xf>
    <xf numFmtId="0" fontId="11" fillId="0" borderId="0" xfId="0" applyFont="1" applyAlignment="1">
      <alignment horizontal="center" wrapText="1"/>
    </xf>
    <xf numFmtId="0" fontId="11" fillId="0" borderId="36" xfId="0" applyFont="1" applyBorder="1" applyAlignment="1">
      <alignment horizontal="center"/>
    </xf>
    <xf numFmtId="0" fontId="69" fillId="47" borderId="10" xfId="0" applyFont="1" applyFill="1" applyBorder="1" applyAlignment="1">
      <alignment horizontal="center" vertical="center" wrapText="1"/>
    </xf>
    <xf numFmtId="0" fontId="69" fillId="47" borderId="11" xfId="0" applyFont="1" applyFill="1" applyBorder="1" applyAlignment="1">
      <alignment horizontal="center" vertical="center" wrapText="1"/>
    </xf>
    <xf numFmtId="0" fontId="69" fillId="47" borderId="12" xfId="0" applyFont="1" applyFill="1" applyBorder="1" applyAlignment="1">
      <alignment horizontal="center" vertical="center" wrapText="1"/>
    </xf>
    <xf numFmtId="0" fontId="11" fillId="0" borderId="16" xfId="0" applyFont="1" applyBorder="1" applyAlignment="1">
      <alignment horizontal="left"/>
    </xf>
    <xf numFmtId="0" fontId="11" fillId="0" borderId="10" xfId="0" applyFont="1" applyBorder="1" applyAlignment="1">
      <alignment horizontal="left" wrapText="1"/>
    </xf>
    <xf numFmtId="0" fontId="11" fillId="0" borderId="11" xfId="0" applyFont="1" applyBorder="1" applyAlignment="1">
      <alignment horizontal="left" wrapText="1"/>
    </xf>
    <xf numFmtId="0" fontId="11" fillId="0" borderId="12" xfId="0" applyFont="1" applyBorder="1" applyAlignment="1">
      <alignment horizontal="left" wrapText="1"/>
    </xf>
    <xf numFmtId="0" fontId="11" fillId="0" borderId="10" xfId="0" applyFont="1" applyBorder="1" applyAlignment="1">
      <alignment horizontal="center" wrapText="1"/>
    </xf>
    <xf numFmtId="0" fontId="11" fillId="0" borderId="11" xfId="0" applyFont="1" applyBorder="1" applyAlignment="1">
      <alignment horizontal="center" wrapText="1"/>
    </xf>
    <xf numFmtId="0" fontId="11" fillId="0" borderId="10" xfId="0" applyFont="1" applyBorder="1" applyAlignment="1">
      <alignment horizontal="left"/>
    </xf>
    <xf numFmtId="0" fontId="11" fillId="37" borderId="16" xfId="0" applyFont="1" applyFill="1" applyBorder="1" applyAlignment="1">
      <alignment horizontal="left"/>
    </xf>
    <xf numFmtId="0" fontId="11" fillId="0" borderId="11" xfId="0" applyFont="1" applyBorder="1" applyAlignment="1">
      <alignment horizontal="left"/>
    </xf>
    <xf numFmtId="0" fontId="11" fillId="0" borderId="11" xfId="0" applyFont="1" applyBorder="1" applyAlignment="1">
      <alignment/>
    </xf>
    <xf numFmtId="0" fontId="11" fillId="0" borderId="16" xfId="0" applyFont="1" applyBorder="1" applyAlignment="1">
      <alignment horizontal="center"/>
    </xf>
    <xf numFmtId="0" fontId="11" fillId="0" borderId="10" xfId="0" applyFont="1" applyBorder="1" applyAlignment="1">
      <alignment horizontal="center"/>
    </xf>
    <xf numFmtId="0" fontId="11" fillId="0" borderId="11" xfId="0" applyFont="1" applyBorder="1" applyAlignment="1">
      <alignment horizontal="center"/>
    </xf>
    <xf numFmtId="0" fontId="11" fillId="0" borderId="12" xfId="0" applyFont="1" applyBorder="1" applyAlignment="1">
      <alignment horizontal="center"/>
    </xf>
    <xf numFmtId="0" fontId="11" fillId="0" borderId="0" xfId="0" applyFont="1" applyBorder="1" applyAlignment="1">
      <alignment horizontal="left"/>
    </xf>
    <xf numFmtId="0" fontId="11" fillId="0" borderId="0" xfId="0" applyFont="1" applyBorder="1" applyAlignment="1">
      <alignment horizontal="center"/>
    </xf>
    <xf numFmtId="0" fontId="11" fillId="47" borderId="16" xfId="0" applyFont="1" applyFill="1" applyBorder="1" applyAlignment="1">
      <alignment horizontal="center" vertical="center"/>
    </xf>
    <xf numFmtId="0" fontId="11" fillId="47" borderId="16" xfId="0" applyFont="1" applyFill="1" applyBorder="1" applyAlignment="1">
      <alignment horizontal="center" vertical="center" wrapText="1"/>
    </xf>
    <xf numFmtId="0" fontId="11" fillId="34" borderId="16" xfId="0" applyFont="1" applyFill="1" applyBorder="1" applyAlignment="1">
      <alignment horizontal="center" vertical="center" wrapText="1"/>
    </xf>
    <xf numFmtId="0" fontId="11" fillId="34" borderId="16" xfId="0" applyFont="1" applyFill="1" applyBorder="1" applyAlignment="1">
      <alignment vertical="center"/>
    </xf>
    <xf numFmtId="0" fontId="3" fillId="0" borderId="16" xfId="0" applyFont="1" applyBorder="1" applyAlignment="1" applyProtection="1">
      <alignment horizontal="center" vertical="center" wrapText="1"/>
      <protection hidden="1"/>
    </xf>
    <xf numFmtId="0" fontId="13" fillId="37" borderId="28" xfId="0" applyFont="1" applyFill="1" applyBorder="1" applyAlignment="1" applyProtection="1">
      <alignment horizontal="left" vertical="top" wrapText="1"/>
      <protection hidden="1"/>
    </xf>
    <xf numFmtId="0" fontId="11" fillId="0" borderId="16" xfId="0" applyFont="1" applyBorder="1" applyAlignment="1">
      <alignment horizontal="center" vertical="center"/>
    </xf>
    <xf numFmtId="189" fontId="11" fillId="0" borderId="10" xfId="24" applyNumberFormat="1" applyFont="1" applyBorder="1" applyAlignment="1">
      <alignment horizontal="center" vertical="center"/>
    </xf>
    <xf numFmtId="180" fontId="11" fillId="0" borderId="10" xfId="24" applyNumberFormat="1" applyFont="1" applyBorder="1" applyAlignment="1">
      <alignment horizontal="center" vertical="center"/>
    </xf>
    <xf numFmtId="180" fontId="11" fillId="0" borderId="16" xfId="24" applyNumberFormat="1" applyFont="1" applyBorder="1" applyAlignment="1">
      <alignment horizontal="center" vertical="center"/>
    </xf>
    <xf numFmtId="0" fontId="14" fillId="0" borderId="13" xfId="0" applyFont="1" applyBorder="1" applyAlignment="1" applyProtection="1">
      <alignment horizontal="center" vertical="center" wrapText="1"/>
      <protection hidden="1"/>
    </xf>
    <xf numFmtId="0" fontId="14" fillId="48" borderId="10" xfId="0" applyFont="1" applyFill="1" applyBorder="1" applyAlignment="1" applyProtection="1">
      <alignment horizontal="center" vertical="center" wrapText="1"/>
      <protection hidden="1"/>
    </xf>
    <xf numFmtId="0" fontId="14" fillId="48" borderId="11" xfId="0" applyFont="1" applyFill="1" applyBorder="1" applyAlignment="1" applyProtection="1">
      <alignment horizontal="center" vertical="center" wrapText="1"/>
      <protection hidden="1"/>
    </xf>
    <xf numFmtId="0" fontId="14" fillId="48" borderId="12" xfId="0" applyFont="1" applyFill="1" applyBorder="1" applyAlignment="1" applyProtection="1">
      <alignment horizontal="center" vertical="center" wrapText="1"/>
      <protection hidden="1"/>
    </xf>
    <xf numFmtId="180" fontId="11" fillId="48" borderId="16" xfId="24" applyNumberFormat="1" applyFont="1" applyFill="1" applyBorder="1" applyAlignment="1">
      <alignment horizontal="center"/>
    </xf>
    <xf numFmtId="2" fontId="11" fillId="0" borderId="0" xfId="0" applyNumberFormat="1" applyFont="1" applyAlignment="1">
      <alignment/>
    </xf>
    <xf numFmtId="0" fontId="70" fillId="0" borderId="10" xfId="0" applyFont="1" applyBorder="1" applyAlignment="1">
      <alignment horizontal="left" vertical="top" wrapText="1"/>
    </xf>
    <xf numFmtId="0" fontId="11" fillId="0" borderId="11" xfId="0" applyFont="1" applyBorder="1" applyAlignment="1">
      <alignment horizontal="left" vertical="top" wrapText="1"/>
    </xf>
    <xf numFmtId="0" fontId="11" fillId="0" borderId="12" xfId="0" applyFont="1" applyBorder="1" applyAlignment="1">
      <alignment horizontal="left" vertical="top" wrapText="1"/>
    </xf>
    <xf numFmtId="0" fontId="69" fillId="0" borderId="16" xfId="0" applyFont="1" applyBorder="1" applyAlignment="1">
      <alignment horizontal="center" vertical="center"/>
    </xf>
    <xf numFmtId="0" fontId="69" fillId="0" borderId="10" xfId="0" applyFont="1" applyBorder="1" applyAlignment="1">
      <alignment horizontal="center" vertical="center"/>
    </xf>
    <xf numFmtId="0" fontId="69" fillId="0" borderId="11" xfId="0" applyFont="1" applyBorder="1" applyAlignment="1">
      <alignment horizontal="center" vertical="center"/>
    </xf>
    <xf numFmtId="0" fontId="69" fillId="0" borderId="12" xfId="0" applyFont="1" applyBorder="1" applyAlignment="1">
      <alignment horizontal="center" vertical="center"/>
    </xf>
    <xf numFmtId="0" fontId="13" fillId="0" borderId="16" xfId="0" applyFont="1" applyBorder="1" applyAlignment="1">
      <alignment horizontal="center" wrapText="1"/>
    </xf>
    <xf numFmtId="3" fontId="14" fillId="0" borderId="10" xfId="0" applyNumberFormat="1"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3" fillId="0" borderId="10" xfId="0" applyFont="1" applyBorder="1" applyAlignment="1">
      <alignment horizontal="center" wrapText="1"/>
    </xf>
    <xf numFmtId="0" fontId="13" fillId="0" borderId="12" xfId="0" applyFont="1" applyBorder="1" applyAlignment="1">
      <alignment horizontal="center" wrapText="1"/>
    </xf>
    <xf numFmtId="0" fontId="14" fillId="0" borderId="10" xfId="0" applyFont="1" applyBorder="1" applyAlignment="1">
      <alignment horizontal="center" vertical="center"/>
    </xf>
    <xf numFmtId="0" fontId="69" fillId="47" borderId="16" xfId="0" applyFont="1" applyFill="1" applyBorder="1" applyAlignment="1">
      <alignment vertical="center"/>
    </xf>
    <xf numFmtId="0" fontId="69" fillId="47" borderId="10" xfId="0" applyFont="1" applyFill="1" applyBorder="1" applyAlignment="1">
      <alignment horizontal="center" vertical="center"/>
    </xf>
    <xf numFmtId="0" fontId="69" fillId="47" borderId="11" xfId="0" applyFont="1" applyFill="1" applyBorder="1" applyAlignment="1">
      <alignment horizontal="center" vertical="center"/>
    </xf>
    <xf numFmtId="0" fontId="69" fillId="47" borderId="12" xfId="0" applyFont="1" applyFill="1" applyBorder="1" applyAlignment="1">
      <alignment horizontal="center" vertical="center"/>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4" fillId="0" borderId="0" xfId="0" applyFont="1" applyAlignment="1">
      <alignment horizontal="center"/>
    </xf>
  </cellXfs>
  <cellStyles count="75">
    <cellStyle name="Normal" xfId="0"/>
    <cellStyle name="Comma" xfId="15"/>
    <cellStyle name="Comma [0]" xfId="16"/>
    <cellStyle name="40% - Ênfase 4" xfId="17"/>
    <cellStyle name="Percent" xfId="18"/>
    <cellStyle name="Célula Vinculada" xfId="19"/>
    <cellStyle name="Célula de Verificação" xfId="20"/>
    <cellStyle name="Normal 5" xfId="21"/>
    <cellStyle name="Currency [0]" xfId="22"/>
    <cellStyle name="20% - Ênfase 3" xfId="23"/>
    <cellStyle name="Currency" xfId="24"/>
    <cellStyle name="Moeda 2 2" xfId="25"/>
    <cellStyle name="Followed Hyperlink" xfId="26"/>
    <cellStyle name="Hyperlink" xfId="27"/>
    <cellStyle name="Observação" xfId="28"/>
    <cellStyle name="40% - Ênfase 2" xfId="29"/>
    <cellStyle name="Normal 2" xfId="30"/>
    <cellStyle name="40% - Ênfase 6" xfId="31"/>
    <cellStyle name="Texto de Aviso" xfId="32"/>
    <cellStyle name="Título" xfId="33"/>
    <cellStyle name="Texto Explicativo" xfId="34"/>
    <cellStyle name="Moeda 4" xfId="35"/>
    <cellStyle name="Título 1" xfId="36"/>
    <cellStyle name="Ênfase 3" xfId="37"/>
    <cellStyle name="Título 2" xfId="38"/>
    <cellStyle name="Ênfase 4" xfId="39"/>
    <cellStyle name="Título 3" xfId="40"/>
    <cellStyle name="Ênfase 5" xfId="41"/>
    <cellStyle name="Título 4" xfId="42"/>
    <cellStyle name="Ênfase 6" xfId="43"/>
    <cellStyle name="Entrada" xfId="44"/>
    <cellStyle name="Saída" xfId="45"/>
    <cellStyle name="Cálculo" xfId="46"/>
    <cellStyle name="Total" xfId="47"/>
    <cellStyle name="40% - Ênfase 1" xfId="48"/>
    <cellStyle name="Bom" xfId="49"/>
    <cellStyle name="Ruim" xfId="50"/>
    <cellStyle name="Neutro" xfId="51"/>
    <cellStyle name="Heading" xfId="52"/>
    <cellStyle name="Moeda 2" xfId="53"/>
    <cellStyle name="20% - Ênfase 5" xfId="54"/>
    <cellStyle name="Ênfase 1" xfId="55"/>
    <cellStyle name="20% - Ênfase 1" xfId="56"/>
    <cellStyle name="60% - Ênfase 1" xfId="57"/>
    <cellStyle name="Heading1" xfId="58"/>
    <cellStyle name="Moeda 3" xfId="59"/>
    <cellStyle name="20% - Ênfase 6" xfId="60"/>
    <cellStyle name="Ênfase 2" xfId="61"/>
    <cellStyle name="20% - Ênfase 2" xfId="62"/>
    <cellStyle name="60% - Ênfase 2" xfId="63"/>
    <cellStyle name="40% - Ênfase 3" xfId="64"/>
    <cellStyle name="Excel Built-in Normal" xfId="65"/>
    <cellStyle name="60% - Ênfase 3" xfId="66"/>
    <cellStyle name="20% - Ênfase 4" xfId="67"/>
    <cellStyle name="60% - Ênfase 4" xfId="68"/>
    <cellStyle name="40% - Ênfase 5" xfId="69"/>
    <cellStyle name="60% - Ênfase 5" xfId="70"/>
    <cellStyle name="60% - Ênfase 6" xfId="71"/>
    <cellStyle name="Excel Built-in Comma" xfId="72"/>
    <cellStyle name="Excel Built-in Normal 2" xfId="73"/>
    <cellStyle name="Hiperlink 2" xfId="74"/>
    <cellStyle name="Normal 2 2" xfId="75"/>
    <cellStyle name="Normal 3" xfId="76"/>
    <cellStyle name="Normal 4" xfId="77"/>
    <cellStyle name="Normal 6" xfId="78"/>
    <cellStyle name="Porcentagem 2" xfId="79"/>
    <cellStyle name="Porcentagem 2 2" xfId="80"/>
    <cellStyle name="Porcentagem 3" xfId="81"/>
    <cellStyle name="Result" xfId="82"/>
    <cellStyle name="Result2" xfId="83"/>
    <cellStyle name="Separador de milhares 2" xfId="84"/>
    <cellStyle name="Vírgula 2" xfId="85"/>
    <cellStyle name="Vírgula 3" xfId="86"/>
    <cellStyle name="Vírgula 4" xfId="87"/>
    <cellStyle name="Vírgula 5"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6"/>
  <sheetViews>
    <sheetView tabSelected="1" zoomScale="90" zoomScaleNormal="90" workbookViewId="0" topLeftCell="A1">
      <selection activeCell="A1" sqref="A1:F1"/>
    </sheetView>
  </sheetViews>
  <sheetFormatPr defaultColWidth="9.140625" defaultRowHeight="15"/>
  <cols>
    <col min="1" max="1" width="20.8515625" style="439" customWidth="1"/>
    <col min="2" max="2" width="35.28125" style="439" customWidth="1"/>
    <col min="3" max="3" width="11.57421875" style="439" customWidth="1"/>
    <col min="4" max="4" width="14.57421875" style="439" customWidth="1"/>
    <col min="5" max="6" width="16.00390625" style="439" customWidth="1"/>
    <col min="7" max="7" width="9.140625" style="439" customWidth="1"/>
    <col min="8" max="8" width="9.57421875" style="439" bestFit="1" customWidth="1"/>
    <col min="9" max="16384" width="9.140625" style="439" customWidth="1"/>
  </cols>
  <sheetData>
    <row r="1" spans="1:6" ht="12">
      <c r="A1" s="440" t="s">
        <v>0</v>
      </c>
      <c r="B1" s="440"/>
      <c r="C1" s="440"/>
      <c r="D1" s="440"/>
      <c r="E1" s="440"/>
      <c r="F1" s="440"/>
    </row>
    <row r="2" spans="1:6" ht="12">
      <c r="A2" s="440" t="s">
        <v>1</v>
      </c>
      <c r="B2" s="440"/>
      <c r="C2" s="440"/>
      <c r="D2" s="440"/>
      <c r="E2" s="440"/>
      <c r="F2" s="440"/>
    </row>
    <row r="3" spans="1:6" ht="12">
      <c r="A3" s="441"/>
      <c r="B3" s="441"/>
      <c r="C3" s="441"/>
      <c r="D3" s="441"/>
      <c r="E3" s="441"/>
      <c r="F3" s="441"/>
    </row>
    <row r="4" spans="1:6" ht="12">
      <c r="A4" s="442" t="s">
        <v>2</v>
      </c>
      <c r="B4" s="443"/>
      <c r="C4" s="443"/>
      <c r="D4" s="443"/>
      <c r="E4" s="443"/>
      <c r="F4" s="444"/>
    </row>
    <row r="5" spans="1:6" ht="12">
      <c r="A5" s="445" t="s">
        <v>3</v>
      </c>
      <c r="B5" s="445"/>
      <c r="C5" s="446" t="s">
        <v>4</v>
      </c>
      <c r="D5" s="447"/>
      <c r="E5" s="447"/>
      <c r="F5" s="448"/>
    </row>
    <row r="6" spans="1:6" ht="12">
      <c r="A6" s="445" t="s">
        <v>5</v>
      </c>
      <c r="B6" s="445"/>
      <c r="C6" s="449"/>
      <c r="D6" s="450"/>
      <c r="E6" s="451" t="s">
        <v>6</v>
      </c>
      <c r="F6" s="452" t="s">
        <v>7</v>
      </c>
    </row>
    <row r="7" spans="1:6" ht="12">
      <c r="A7" s="445" t="s">
        <v>8</v>
      </c>
      <c r="B7" s="445"/>
      <c r="C7" s="451" t="s">
        <v>9</v>
      </c>
      <c r="D7" s="453"/>
      <c r="E7" s="454"/>
      <c r="F7" s="455"/>
    </row>
    <row r="8" spans="1:6" ht="12">
      <c r="A8" s="445" t="s">
        <v>10</v>
      </c>
      <c r="B8" s="445"/>
      <c r="C8" s="456"/>
      <c r="D8" s="457"/>
      <c r="E8" s="455"/>
      <c r="F8" s="458"/>
    </row>
    <row r="9" spans="1:6" ht="12">
      <c r="A9" s="459"/>
      <c r="B9" s="459"/>
      <c r="C9" s="460"/>
      <c r="D9" s="460"/>
      <c r="E9" s="460"/>
      <c r="F9" s="460"/>
    </row>
    <row r="10" spans="1:6" ht="33" customHeight="1">
      <c r="A10" s="461" t="s">
        <v>11</v>
      </c>
      <c r="B10" s="462" t="s">
        <v>12</v>
      </c>
      <c r="C10" s="462" t="s">
        <v>13</v>
      </c>
      <c r="D10" s="463" t="s">
        <v>14</v>
      </c>
      <c r="E10" s="463" t="s">
        <v>15</v>
      </c>
      <c r="F10" s="464" t="s">
        <v>16</v>
      </c>
    </row>
    <row r="11" spans="1:6" ht="90.75" customHeight="1">
      <c r="A11" s="465" t="s">
        <v>17</v>
      </c>
      <c r="B11" s="466" t="s">
        <v>18</v>
      </c>
      <c r="C11" s="467">
        <v>180</v>
      </c>
      <c r="D11" s="468"/>
      <c r="E11" s="469"/>
      <c r="F11" s="470"/>
    </row>
    <row r="12" spans="1:13" ht="96" customHeight="1">
      <c r="A12" s="471" t="s">
        <v>19</v>
      </c>
      <c r="B12" s="466" t="s">
        <v>20</v>
      </c>
      <c r="C12" s="467">
        <v>180</v>
      </c>
      <c r="D12" s="468"/>
      <c r="E12" s="469"/>
      <c r="F12" s="470"/>
      <c r="J12" s="498"/>
      <c r="K12" s="498"/>
      <c r="L12" s="498"/>
      <c r="M12" s="498"/>
    </row>
    <row r="13" spans="1:13" ht="96" customHeight="1">
      <c r="A13" s="471" t="s">
        <v>21</v>
      </c>
      <c r="B13" s="466" t="s">
        <v>22</v>
      </c>
      <c r="C13" s="467">
        <v>180</v>
      </c>
      <c r="D13" s="468"/>
      <c r="E13" s="469"/>
      <c r="F13" s="470"/>
      <c r="J13" s="498"/>
      <c r="K13" s="498"/>
      <c r="L13" s="498"/>
      <c r="M13" s="498"/>
    </row>
    <row r="14" spans="1:6" ht="96" customHeight="1">
      <c r="A14" s="471" t="s">
        <v>23</v>
      </c>
      <c r="B14" s="466" t="s">
        <v>24</v>
      </c>
      <c r="C14" s="467">
        <v>180</v>
      </c>
      <c r="D14" s="468"/>
      <c r="E14" s="469"/>
      <c r="F14" s="470"/>
    </row>
    <row r="15" spans="1:8" ht="12">
      <c r="A15" s="472" t="s">
        <v>25</v>
      </c>
      <c r="B15" s="473"/>
      <c r="C15" s="474"/>
      <c r="D15" s="475"/>
      <c r="E15" s="475">
        <f>SUM(E12:E14)</f>
        <v>0</v>
      </c>
      <c r="F15" s="475">
        <f>SUM(F12:F14)</f>
        <v>0</v>
      </c>
      <c r="H15" s="476"/>
    </row>
    <row r="17" spans="1:6" ht="12">
      <c r="A17" s="442" t="s">
        <v>26</v>
      </c>
      <c r="B17" s="443"/>
      <c r="C17" s="443"/>
      <c r="D17" s="443"/>
      <c r="E17" s="443"/>
      <c r="F17" s="444"/>
    </row>
    <row r="18" spans="1:6" ht="12">
      <c r="A18" s="456"/>
      <c r="B18" s="457"/>
      <c r="C18" s="457"/>
      <c r="D18" s="457"/>
      <c r="E18" s="457"/>
      <c r="F18" s="458"/>
    </row>
    <row r="20" spans="1:6" ht="12">
      <c r="A20" s="442" t="s">
        <v>27</v>
      </c>
      <c r="B20" s="443"/>
      <c r="C20" s="443"/>
      <c r="D20" s="443"/>
      <c r="E20" s="443"/>
      <c r="F20" s="444"/>
    </row>
    <row r="21" spans="1:6" ht="12" hidden="1">
      <c r="A21" s="456"/>
      <c r="B21" s="457"/>
      <c r="C21" s="457"/>
      <c r="D21" s="457"/>
      <c r="E21" s="457"/>
      <c r="F21" s="458"/>
    </row>
    <row r="22" ht="12" hidden="1"/>
    <row r="23" spans="1:6" ht="12" hidden="1">
      <c r="A23" s="442" t="s">
        <v>28</v>
      </c>
      <c r="B23" s="443"/>
      <c r="C23" s="443"/>
      <c r="D23" s="443"/>
      <c r="E23" s="443"/>
      <c r="F23" s="444"/>
    </row>
    <row r="24" spans="1:6" ht="87" customHeight="1">
      <c r="A24" s="477" t="s">
        <v>29</v>
      </c>
      <c r="B24" s="478"/>
      <c r="C24" s="478"/>
      <c r="D24" s="478"/>
      <c r="E24" s="478"/>
      <c r="F24" s="479"/>
    </row>
    <row r="26" spans="1:6" ht="12">
      <c r="A26" s="442" t="s">
        <v>30</v>
      </c>
      <c r="B26" s="443"/>
      <c r="C26" s="443"/>
      <c r="D26" s="443"/>
      <c r="E26" s="443"/>
      <c r="F26" s="444"/>
    </row>
    <row r="27" spans="1:6" ht="12">
      <c r="A27" s="480" t="s">
        <v>31</v>
      </c>
      <c r="B27" s="480"/>
      <c r="C27" s="481" t="s">
        <v>32</v>
      </c>
      <c r="D27" s="482"/>
      <c r="E27" s="482"/>
      <c r="F27" s="483"/>
    </row>
    <row r="28" spans="1:6" ht="12">
      <c r="A28" s="484" t="s">
        <v>33</v>
      </c>
      <c r="B28" s="484"/>
      <c r="C28" s="485">
        <v>14</v>
      </c>
      <c r="D28" s="486"/>
      <c r="E28" s="486"/>
      <c r="F28" s="487"/>
    </row>
    <row r="29" spans="1:6" ht="12" customHeight="1">
      <c r="A29" s="488" t="s">
        <v>34</v>
      </c>
      <c r="B29" s="489"/>
      <c r="C29" s="490">
        <v>1</v>
      </c>
      <c r="D29" s="486"/>
      <c r="E29" s="486"/>
      <c r="F29" s="487"/>
    </row>
    <row r="31" spans="1:6" ht="12">
      <c r="A31" s="442" t="s">
        <v>35</v>
      </c>
      <c r="B31" s="443"/>
      <c r="C31" s="443"/>
      <c r="D31" s="443"/>
      <c r="E31" s="443"/>
      <c r="F31" s="444"/>
    </row>
    <row r="32" spans="1:6" ht="12">
      <c r="A32" s="491" t="s">
        <v>36</v>
      </c>
      <c r="B32" s="491" t="s">
        <v>32</v>
      </c>
      <c r="C32" s="492" t="s">
        <v>37</v>
      </c>
      <c r="D32" s="493"/>
      <c r="E32" s="493"/>
      <c r="F32" s="494"/>
    </row>
    <row r="33" spans="1:6" ht="15.75" customHeight="1">
      <c r="A33" s="495" t="s">
        <v>38</v>
      </c>
      <c r="B33" s="496"/>
      <c r="C33" s="496"/>
      <c r="D33" s="496"/>
      <c r="E33" s="496"/>
      <c r="F33" s="497"/>
    </row>
    <row r="35" spans="1:6" ht="12">
      <c r="A35" s="442" t="s">
        <v>39</v>
      </c>
      <c r="B35" s="443"/>
      <c r="C35" s="443"/>
      <c r="D35" s="443"/>
      <c r="E35" s="443"/>
      <c r="F35" s="444"/>
    </row>
    <row r="36" spans="1:6" ht="60.75" customHeight="1">
      <c r="A36" s="456"/>
      <c r="B36" s="457"/>
      <c r="C36" s="457"/>
      <c r="D36" s="457"/>
      <c r="E36" s="457"/>
      <c r="F36" s="458"/>
    </row>
  </sheetData>
  <sheetProtection/>
  <mergeCells count="32">
    <mergeCell ref="A1:F1"/>
    <mergeCell ref="A2:F2"/>
    <mergeCell ref="A3:F3"/>
    <mergeCell ref="A4:F4"/>
    <mergeCell ref="A5:B5"/>
    <mergeCell ref="C5:F5"/>
    <mergeCell ref="A6:B6"/>
    <mergeCell ref="C6:D6"/>
    <mergeCell ref="A7:B7"/>
    <mergeCell ref="C7:D7"/>
    <mergeCell ref="A8:B8"/>
    <mergeCell ref="C8:D8"/>
    <mergeCell ref="J12:M12"/>
    <mergeCell ref="A15:C15"/>
    <mergeCell ref="A17:F17"/>
    <mergeCell ref="A18:F18"/>
    <mergeCell ref="A20:F20"/>
    <mergeCell ref="A21:F21"/>
    <mergeCell ref="A23:F23"/>
    <mergeCell ref="A24:F24"/>
    <mergeCell ref="A26:F26"/>
    <mergeCell ref="A27:B27"/>
    <mergeCell ref="C27:F27"/>
    <mergeCell ref="A28:B28"/>
    <mergeCell ref="C28:F28"/>
    <mergeCell ref="A29:B29"/>
    <mergeCell ref="C29:F29"/>
    <mergeCell ref="A31:F31"/>
    <mergeCell ref="C32:F32"/>
    <mergeCell ref="A33:F33"/>
    <mergeCell ref="A35:F35"/>
    <mergeCell ref="A36:F36"/>
  </mergeCells>
  <printOptions/>
  <pageMargins left="0.5118110236220472" right="0.5118110236220472" top="0.7874015748031497" bottom="0.7874015748031497" header="0.31496062992125984" footer="0.31496062992125984"/>
  <pageSetup orientation="portrait" paperSize="9" scale="80"/>
</worksheet>
</file>

<file path=xl/worksheets/sheet2.xml><?xml version="1.0" encoding="utf-8"?>
<worksheet xmlns="http://schemas.openxmlformats.org/spreadsheetml/2006/main" xmlns:r="http://schemas.openxmlformats.org/officeDocument/2006/relationships">
  <dimension ref="A1:H162"/>
  <sheetViews>
    <sheetView workbookViewId="0" topLeftCell="A1">
      <selection activeCell="A1" sqref="A1:D1"/>
    </sheetView>
  </sheetViews>
  <sheetFormatPr defaultColWidth="9.140625" defaultRowHeight="15"/>
  <cols>
    <col min="1" max="1" width="8.7109375" style="181" customWidth="1"/>
    <col min="2" max="2" width="58.7109375" style="181" customWidth="1"/>
    <col min="3" max="3" width="14.140625" style="181" bestFit="1" customWidth="1"/>
    <col min="4" max="4" width="24.28125" style="181" customWidth="1"/>
    <col min="5" max="6" width="9.140625" style="181" customWidth="1"/>
    <col min="7" max="7" width="10.57421875" style="181" bestFit="1" customWidth="1"/>
    <col min="8" max="8" width="10.7109375" style="181" bestFit="1" customWidth="1"/>
    <col min="9" max="16384" width="9.140625" style="181" customWidth="1"/>
  </cols>
  <sheetData>
    <row r="1" spans="1:4" ht="12.75">
      <c r="A1" s="406" t="s">
        <v>40</v>
      </c>
      <c r="B1" s="406"/>
      <c r="C1" s="406"/>
      <c r="D1" s="406"/>
    </row>
    <row r="2" spans="1:3" ht="12.75">
      <c r="A2" s="182"/>
      <c r="B2" s="182"/>
      <c r="C2" s="182"/>
    </row>
    <row r="3" spans="1:4" ht="12.75">
      <c r="A3" s="183" t="s">
        <v>41</v>
      </c>
      <c r="B3" s="183"/>
      <c r="C3" s="183"/>
      <c r="D3" s="183"/>
    </row>
    <row r="5" spans="1:4" ht="12.75">
      <c r="A5" s="183" t="s">
        <v>42</v>
      </c>
      <c r="B5" s="183"/>
      <c r="C5" s="183"/>
      <c r="D5" s="183"/>
    </row>
    <row r="6" spans="1:4" ht="22.5" customHeight="1">
      <c r="A6" s="184" t="s">
        <v>43</v>
      </c>
      <c r="B6" s="184"/>
      <c r="C6" s="184"/>
      <c r="D6" s="184"/>
    </row>
    <row r="7" spans="1:4" ht="18.75" customHeight="1">
      <c r="A7" s="184" t="s">
        <v>44</v>
      </c>
      <c r="B7" s="184"/>
      <c r="C7" s="184"/>
      <c r="D7" s="184"/>
    </row>
    <row r="8" spans="1:4" ht="18.75" customHeight="1">
      <c r="A8" s="185" t="s">
        <v>45</v>
      </c>
      <c r="B8" s="185"/>
      <c r="C8" s="185"/>
      <c r="D8" s="185"/>
    </row>
    <row r="9" spans="1:2" ht="12.75">
      <c r="A9" s="183"/>
      <c r="B9" s="183"/>
    </row>
    <row r="10" spans="1:4" ht="12.75">
      <c r="A10" s="183" t="s">
        <v>46</v>
      </c>
      <c r="B10" s="183"/>
      <c r="C10" s="183"/>
      <c r="D10" s="183"/>
    </row>
    <row r="11" spans="1:2" ht="15.75" customHeight="1">
      <c r="A11" s="183"/>
      <c r="B11" s="183"/>
    </row>
    <row r="12" spans="1:4" ht="12.75">
      <c r="A12" s="186" t="s">
        <v>47</v>
      </c>
      <c r="B12" s="187" t="s">
        <v>48</v>
      </c>
      <c r="C12" s="188"/>
      <c r="D12" s="189"/>
    </row>
    <row r="13" spans="1:4" ht="12.75">
      <c r="A13" s="186" t="s">
        <v>49</v>
      </c>
      <c r="B13" s="187" t="s">
        <v>50</v>
      </c>
      <c r="C13" s="188"/>
      <c r="D13" s="189"/>
    </row>
    <row r="14" spans="1:4" ht="12.75">
      <c r="A14" s="186" t="s">
        <v>51</v>
      </c>
      <c r="B14" s="190" t="s">
        <v>52</v>
      </c>
      <c r="C14" s="191"/>
      <c r="D14" s="189"/>
    </row>
    <row r="15" spans="1:4" ht="12.75">
      <c r="A15" s="186" t="s">
        <v>53</v>
      </c>
      <c r="B15" s="192" t="s">
        <v>54</v>
      </c>
      <c r="C15" s="193"/>
      <c r="D15" s="194"/>
    </row>
    <row r="16" spans="1:4" ht="12.75">
      <c r="A16" s="183"/>
      <c r="B16" s="195"/>
      <c r="C16" s="195"/>
      <c r="D16" s="195"/>
    </row>
    <row r="17" spans="1:4" ht="12.75">
      <c r="A17" s="183"/>
      <c r="B17" s="195"/>
      <c r="C17" s="195"/>
      <c r="D17" s="195"/>
    </row>
    <row r="18" spans="1:4" ht="12.75">
      <c r="A18" s="196" t="s">
        <v>55</v>
      </c>
      <c r="B18" s="196"/>
      <c r="C18" s="196"/>
      <c r="D18" s="196"/>
    </row>
    <row r="20" spans="1:4" ht="57" customHeight="1">
      <c r="A20" s="197" t="s">
        <v>56</v>
      </c>
      <c r="B20" s="197"/>
      <c r="C20" s="197" t="s">
        <v>57</v>
      </c>
      <c r="D20" s="198" t="s">
        <v>58</v>
      </c>
    </row>
    <row r="21" spans="1:4" ht="66" customHeight="1">
      <c r="A21" s="407" t="s">
        <v>59</v>
      </c>
      <c r="B21" s="407"/>
      <c r="C21" s="408" t="s">
        <v>60</v>
      </c>
      <c r="D21" s="201">
        <v>1</v>
      </c>
    </row>
    <row r="22" spans="1:4" ht="15">
      <c r="A22" s="202"/>
      <c r="B22" s="202"/>
      <c r="C22" s="203"/>
      <c r="D22" s="204"/>
    </row>
    <row r="23" spans="1:4" ht="29.25" customHeight="1">
      <c r="A23" s="205" t="s">
        <v>61</v>
      </c>
      <c r="B23" s="205"/>
      <c r="C23" s="205"/>
      <c r="D23" s="205"/>
    </row>
    <row r="24" ht="8.25" customHeight="1"/>
    <row r="25" spans="1:4" ht="27" customHeight="1">
      <c r="A25" s="207" t="s">
        <v>62</v>
      </c>
      <c r="B25" s="207"/>
      <c r="C25" s="207"/>
      <c r="D25" s="207"/>
    </row>
    <row r="27" spans="1:4" ht="12.75">
      <c r="A27" s="182"/>
      <c r="B27" s="182"/>
      <c r="C27" s="182"/>
      <c r="D27" s="182"/>
    </row>
    <row r="29" ht="12.75">
      <c r="A29" s="208" t="s">
        <v>63</v>
      </c>
    </row>
    <row r="31" ht="12.75">
      <c r="A31" s="208" t="s">
        <v>64</v>
      </c>
    </row>
    <row r="33" spans="1:4" ht="18.75" customHeight="1">
      <c r="A33" s="209" t="s">
        <v>65</v>
      </c>
      <c r="B33" s="209"/>
      <c r="C33" s="209"/>
      <c r="D33" s="210"/>
    </row>
    <row r="34" spans="1:4" ht="13.5">
      <c r="A34" s="211" t="s">
        <v>66</v>
      </c>
      <c r="B34" s="212"/>
      <c r="C34" s="212"/>
      <c r="D34" s="213"/>
    </row>
    <row r="35" spans="1:4" ht="12.75">
      <c r="A35" s="214">
        <v>1</v>
      </c>
      <c r="B35" s="215" t="s">
        <v>67</v>
      </c>
      <c r="C35" s="215"/>
      <c r="D35" s="409" t="s">
        <v>68</v>
      </c>
    </row>
    <row r="36" spans="1:4" ht="12.75">
      <c r="A36" s="214">
        <v>2</v>
      </c>
      <c r="B36" s="217" t="s">
        <v>69</v>
      </c>
      <c r="C36" s="218"/>
      <c r="D36" s="410" t="s">
        <v>70</v>
      </c>
    </row>
    <row r="37" spans="1:4" ht="12.75">
      <c r="A37" s="220">
        <v>3</v>
      </c>
      <c r="B37" s="221" t="s">
        <v>71</v>
      </c>
      <c r="C37" s="221"/>
      <c r="D37" s="411"/>
    </row>
    <row r="38" spans="1:4" ht="12.75">
      <c r="A38" s="220">
        <v>4</v>
      </c>
      <c r="B38" s="221" t="s">
        <v>72</v>
      </c>
      <c r="C38" s="221"/>
      <c r="D38" s="410" t="s">
        <v>73</v>
      </c>
    </row>
    <row r="39" spans="1:4" ht="13.5">
      <c r="A39" s="223">
        <v>5</v>
      </c>
      <c r="B39" s="224" t="s">
        <v>74</v>
      </c>
      <c r="C39" s="224"/>
      <c r="D39" s="225"/>
    </row>
    <row r="40" spans="1:4" ht="15">
      <c r="A40" s="204"/>
      <c r="B40" s="204"/>
      <c r="C40" s="204"/>
      <c r="D40" s="204"/>
    </row>
    <row r="41" spans="1:4" ht="12.75">
      <c r="A41" s="264" t="s">
        <v>75</v>
      </c>
      <c r="B41" s="264"/>
      <c r="C41" s="264"/>
      <c r="D41" s="227"/>
    </row>
    <row r="42" spans="1:4" ht="12.75">
      <c r="A42" s="264"/>
      <c r="B42" s="264"/>
      <c r="C42" s="264"/>
      <c r="D42" s="227"/>
    </row>
    <row r="43" spans="1:4" ht="12.75">
      <c r="A43" s="181" t="s">
        <v>76</v>
      </c>
      <c r="B43" s="227"/>
      <c r="C43" s="227"/>
      <c r="D43" s="227"/>
    </row>
    <row r="44" spans="2:4" ht="12.75">
      <c r="B44" s="227"/>
      <c r="C44" s="227"/>
      <c r="D44" s="227"/>
    </row>
    <row r="45" spans="1:4" ht="12.75">
      <c r="A45" s="230" t="s">
        <v>77</v>
      </c>
      <c r="B45" s="230"/>
      <c r="C45" s="230"/>
      <c r="D45" s="230"/>
    </row>
    <row r="46" spans="1:4" ht="13.5">
      <c r="A46" s="230"/>
      <c r="B46" s="230"/>
      <c r="C46" s="230"/>
      <c r="D46" s="230"/>
    </row>
    <row r="47" spans="1:4" ht="13.5">
      <c r="A47" s="231">
        <v>1</v>
      </c>
      <c r="B47" s="212" t="s">
        <v>78</v>
      </c>
      <c r="C47" s="213"/>
      <c r="D47" s="213" t="s">
        <v>79</v>
      </c>
    </row>
    <row r="48" spans="1:4" ht="12.75">
      <c r="A48" s="233" t="s">
        <v>47</v>
      </c>
      <c r="B48" s="234" t="s">
        <v>80</v>
      </c>
      <c r="C48" s="234"/>
      <c r="D48" s="412"/>
    </row>
    <row r="49" spans="1:4" ht="13.5">
      <c r="A49" s="236" t="s">
        <v>49</v>
      </c>
      <c r="B49" s="237" t="s">
        <v>81</v>
      </c>
      <c r="C49" s="237"/>
      <c r="D49" s="413"/>
    </row>
    <row r="50" spans="1:4" ht="14.25" customHeight="1">
      <c r="A50" s="239" t="s">
        <v>82</v>
      </c>
      <c r="B50" s="240"/>
      <c r="C50" s="241"/>
      <c r="D50" s="414">
        <f>SUM(D48:D49)</f>
        <v>0</v>
      </c>
    </row>
    <row r="51" spans="1:4" ht="12.75">
      <c r="A51" s="243"/>
      <c r="B51" s="244"/>
      <c r="C51" s="244"/>
      <c r="D51" s="245"/>
    </row>
    <row r="52" spans="1:4" ht="33.75" customHeight="1">
      <c r="A52" s="205" t="s">
        <v>83</v>
      </c>
      <c r="B52" s="205"/>
      <c r="C52" s="205"/>
      <c r="D52" s="205"/>
    </row>
    <row r="53" spans="1:4" ht="12.75">
      <c r="A53" s="246"/>
      <c r="B53" s="247"/>
      <c r="C53" s="248"/>
      <c r="D53" s="249"/>
    </row>
    <row r="54" spans="1:4" ht="12.75">
      <c r="A54" s="230" t="s">
        <v>84</v>
      </c>
      <c r="B54" s="230"/>
      <c r="C54" s="230"/>
      <c r="D54" s="230"/>
    </row>
    <row r="55" spans="1:4" ht="12.75">
      <c r="A55" s="230"/>
      <c r="B55" s="230"/>
      <c r="C55" s="230"/>
      <c r="D55" s="230"/>
    </row>
    <row r="56" spans="1:4" ht="13.5">
      <c r="A56" s="230" t="s">
        <v>85</v>
      </c>
      <c r="B56" s="230"/>
      <c r="C56" s="230"/>
      <c r="D56" s="230"/>
    </row>
    <row r="57" spans="1:4" ht="15.75" customHeight="1">
      <c r="A57" s="231" t="s">
        <v>86</v>
      </c>
      <c r="B57" s="250" t="s">
        <v>87</v>
      </c>
      <c r="C57" s="251"/>
      <c r="D57" s="231" t="s">
        <v>79</v>
      </c>
    </row>
    <row r="58" spans="1:4" ht="12.75">
      <c r="A58" s="252" t="s">
        <v>47</v>
      </c>
      <c r="B58" s="253" t="s">
        <v>88</v>
      </c>
      <c r="C58" s="253"/>
      <c r="D58" s="254">
        <f>D50*C58</f>
        <v>0</v>
      </c>
    </row>
    <row r="59" spans="1:4" ht="12.75">
      <c r="A59" s="377" t="s">
        <v>49</v>
      </c>
      <c r="B59" s="258" t="s">
        <v>89</v>
      </c>
      <c r="C59" s="258"/>
      <c r="D59" s="254">
        <f>D50*C59</f>
        <v>0</v>
      </c>
    </row>
    <row r="60" spans="1:4" ht="13.5">
      <c r="A60" s="377" t="s">
        <v>51</v>
      </c>
      <c r="B60" s="258" t="s">
        <v>90</v>
      </c>
      <c r="C60" s="258"/>
      <c r="D60" s="259">
        <f>D50*C60</f>
        <v>0</v>
      </c>
    </row>
    <row r="61" spans="1:4" ht="15.75" customHeight="1">
      <c r="A61" s="415" t="s">
        <v>91</v>
      </c>
      <c r="B61" s="212"/>
      <c r="C61" s="213"/>
      <c r="D61" s="260">
        <f>SUM(D58:D60)</f>
        <v>0</v>
      </c>
    </row>
    <row r="62" spans="1:4" ht="12.75">
      <c r="A62" s="243"/>
      <c r="B62" s="261"/>
      <c r="C62" s="261"/>
      <c r="D62" s="262"/>
    </row>
    <row r="63" spans="1:4" ht="49.5" customHeight="1">
      <c r="A63" s="205" t="s">
        <v>92</v>
      </c>
      <c r="B63" s="205"/>
      <c r="C63" s="205"/>
      <c r="D63" s="205"/>
    </row>
    <row r="64" spans="1:4" ht="34.5" customHeight="1">
      <c r="A64" s="226" t="s">
        <v>93</v>
      </c>
      <c r="B64" s="226"/>
      <c r="C64" s="226"/>
      <c r="D64" s="226"/>
    </row>
    <row r="65" spans="1:7" ht="63" customHeight="1">
      <c r="A65" s="263" t="s">
        <v>94</v>
      </c>
      <c r="B65" s="263"/>
      <c r="C65" s="263"/>
      <c r="D65" s="263"/>
      <c r="G65" s="382"/>
    </row>
    <row r="66" spans="1:4" ht="12.75">
      <c r="A66" s="264"/>
      <c r="B66" s="264"/>
      <c r="C66" s="264"/>
      <c r="D66" s="264"/>
    </row>
    <row r="67" spans="1:4" ht="30" customHeight="1">
      <c r="A67" s="209" t="s">
        <v>95</v>
      </c>
      <c r="B67" s="265"/>
      <c r="C67" s="265"/>
      <c r="D67" s="265"/>
    </row>
    <row r="68" spans="1:4" ht="13.5">
      <c r="A68" s="231" t="s">
        <v>96</v>
      </c>
      <c r="B68" s="231" t="s">
        <v>97</v>
      </c>
      <c r="C68" s="383" t="s">
        <v>98</v>
      </c>
      <c r="D68" s="231" t="s">
        <v>79</v>
      </c>
    </row>
    <row r="69" spans="1:4" ht="12.75">
      <c r="A69" s="416" t="s">
        <v>47</v>
      </c>
      <c r="B69" s="215" t="s">
        <v>99</v>
      </c>
      <c r="C69" s="385">
        <v>0.2</v>
      </c>
      <c r="D69" s="417"/>
    </row>
    <row r="70" spans="1:4" ht="12.75">
      <c r="A70" s="387" t="s">
        <v>49</v>
      </c>
      <c r="B70" s="221" t="s">
        <v>100</v>
      </c>
      <c r="C70" s="271">
        <v>0.025</v>
      </c>
      <c r="D70" s="386"/>
    </row>
    <row r="71" spans="1:4" ht="12.75">
      <c r="A71" s="387" t="s">
        <v>51</v>
      </c>
      <c r="B71" s="273" t="s">
        <v>101</v>
      </c>
      <c r="C71" s="274"/>
      <c r="D71" s="388"/>
    </row>
    <row r="72" spans="1:4" ht="12.75">
      <c r="A72" s="387" t="s">
        <v>53</v>
      </c>
      <c r="B72" s="221" t="s">
        <v>102</v>
      </c>
      <c r="C72" s="271">
        <v>0.015</v>
      </c>
      <c r="D72" s="386"/>
    </row>
    <row r="73" spans="1:4" ht="12.75">
      <c r="A73" s="387" t="s">
        <v>103</v>
      </c>
      <c r="B73" s="221" t="s">
        <v>104</v>
      </c>
      <c r="C73" s="271">
        <v>0.01</v>
      </c>
      <c r="D73" s="386"/>
    </row>
    <row r="74" spans="1:4" ht="12.75">
      <c r="A74" s="387" t="s">
        <v>105</v>
      </c>
      <c r="B74" s="221" t="s">
        <v>106</v>
      </c>
      <c r="C74" s="271">
        <v>0.006</v>
      </c>
      <c r="D74" s="386"/>
    </row>
    <row r="75" spans="1:4" ht="12.75">
      <c r="A75" s="387" t="s">
        <v>107</v>
      </c>
      <c r="B75" s="221" t="s">
        <v>108</v>
      </c>
      <c r="C75" s="271">
        <v>0.002</v>
      </c>
      <c r="D75" s="386"/>
    </row>
    <row r="76" spans="1:4" ht="13.5">
      <c r="A76" s="389" t="s">
        <v>109</v>
      </c>
      <c r="B76" s="276" t="s">
        <v>110</v>
      </c>
      <c r="C76" s="277">
        <v>0.08</v>
      </c>
      <c r="D76" s="390"/>
    </row>
    <row r="77" spans="1:4" ht="13.5">
      <c r="A77" s="211" t="s">
        <v>91</v>
      </c>
      <c r="B77" s="213"/>
      <c r="C77" s="279"/>
      <c r="D77" s="260"/>
    </row>
    <row r="78" spans="1:4" ht="31.5" customHeight="1">
      <c r="A78" s="418" t="s">
        <v>111</v>
      </c>
      <c r="B78" s="418"/>
      <c r="C78" s="418"/>
      <c r="D78" s="418"/>
    </row>
    <row r="79" spans="1:4" ht="33" customHeight="1">
      <c r="A79" s="419" t="s">
        <v>112</v>
      </c>
      <c r="B79" s="419"/>
      <c r="C79" s="419"/>
      <c r="D79" s="419"/>
    </row>
    <row r="80" spans="1:4" ht="24.75" customHeight="1">
      <c r="A80" s="264" t="s">
        <v>113</v>
      </c>
      <c r="B80" s="264"/>
      <c r="C80" s="264"/>
      <c r="D80" s="264"/>
    </row>
    <row r="81" spans="1:4" ht="12.75">
      <c r="A81" s="230"/>
      <c r="B81" s="230"/>
      <c r="C81" s="230"/>
      <c r="D81" s="230"/>
    </row>
    <row r="82" spans="1:4" ht="16.5" customHeight="1">
      <c r="A82" s="230" t="s">
        <v>114</v>
      </c>
      <c r="B82" s="264"/>
      <c r="C82" s="264"/>
      <c r="D82" s="264"/>
    </row>
    <row r="83" spans="1:4" ht="13.5">
      <c r="A83" s="211" t="s">
        <v>115</v>
      </c>
      <c r="B83" s="280" t="s">
        <v>116</v>
      </c>
      <c r="C83" s="281"/>
      <c r="D83" s="231" t="s">
        <v>79</v>
      </c>
    </row>
    <row r="84" spans="1:4" ht="12.75">
      <c r="A84" s="233" t="s">
        <v>47</v>
      </c>
      <c r="B84" s="253" t="s">
        <v>117</v>
      </c>
      <c r="C84" s="253"/>
      <c r="D84" s="254"/>
    </row>
    <row r="85" spans="1:4" ht="12.75">
      <c r="A85" s="267" t="s">
        <v>49</v>
      </c>
      <c r="B85" s="215" t="s">
        <v>118</v>
      </c>
      <c r="C85" s="215"/>
      <c r="D85" s="278"/>
    </row>
    <row r="86" spans="1:4" ht="12.75">
      <c r="A86" s="270" t="s">
        <v>51</v>
      </c>
      <c r="B86" s="221" t="s">
        <v>119</v>
      </c>
      <c r="C86" s="221"/>
      <c r="D86" s="282"/>
    </row>
    <row r="87" spans="1:4" ht="13.5">
      <c r="A87" s="392" t="s">
        <v>53</v>
      </c>
      <c r="B87" s="393" t="s">
        <v>81</v>
      </c>
      <c r="C87" s="393"/>
      <c r="D87" s="283"/>
    </row>
    <row r="88" spans="1:4" ht="13.5">
      <c r="A88" s="394" t="s">
        <v>91</v>
      </c>
      <c r="B88" s="395"/>
      <c r="C88" s="395"/>
      <c r="D88" s="260">
        <f>SUM(D84:D87)</f>
        <v>0</v>
      </c>
    </row>
    <row r="89" spans="1:4" ht="12.75">
      <c r="A89" s="284"/>
      <c r="B89" s="284"/>
      <c r="C89" s="284"/>
      <c r="D89" s="262"/>
    </row>
    <row r="90" spans="1:4" ht="28.5" customHeight="1">
      <c r="A90" s="226" t="s">
        <v>120</v>
      </c>
      <c r="B90" s="226"/>
      <c r="C90" s="226"/>
      <c r="D90" s="226"/>
    </row>
    <row r="91" spans="1:4" ht="1.5" customHeight="1">
      <c r="A91" s="264"/>
      <c r="B91" s="264"/>
      <c r="C91" s="264"/>
      <c r="D91" s="264"/>
    </row>
    <row r="92" spans="1:4" ht="28.5" customHeight="1">
      <c r="A92" s="285" t="s">
        <v>121</v>
      </c>
      <c r="B92" s="285"/>
      <c r="C92" s="285"/>
      <c r="D92" s="285"/>
    </row>
    <row r="93" spans="1:4" ht="12.75">
      <c r="A93" s="264"/>
      <c r="B93" s="264"/>
      <c r="C93" s="264"/>
      <c r="D93" s="264"/>
    </row>
    <row r="94" spans="1:4" ht="12.75">
      <c r="A94" s="196" t="s">
        <v>122</v>
      </c>
      <c r="B94" s="196"/>
      <c r="C94" s="196"/>
      <c r="D94" s="196"/>
    </row>
    <row r="95" spans="1:4" ht="13.5">
      <c r="A95" s="230"/>
      <c r="B95" s="230"/>
      <c r="C95" s="230"/>
      <c r="D95" s="230"/>
    </row>
    <row r="96" spans="1:4" ht="13.5">
      <c r="A96" s="231">
        <v>2</v>
      </c>
      <c r="B96" s="280" t="s">
        <v>123</v>
      </c>
      <c r="C96" s="281"/>
      <c r="D96" s="231" t="s">
        <v>79</v>
      </c>
    </row>
    <row r="97" spans="1:4" ht="12.75">
      <c r="A97" s="267" t="s">
        <v>86</v>
      </c>
      <c r="B97" s="286" t="s">
        <v>124</v>
      </c>
      <c r="C97" s="287"/>
      <c r="D97" s="278">
        <f>D61</f>
        <v>0</v>
      </c>
    </row>
    <row r="98" spans="1:4" ht="12.75">
      <c r="A98" s="267" t="s">
        <v>96</v>
      </c>
      <c r="B98" s="217" t="s">
        <v>97</v>
      </c>
      <c r="C98" s="218"/>
      <c r="D98" s="278">
        <f>D77</f>
        <v>0</v>
      </c>
    </row>
    <row r="99" spans="1:4" ht="13.5">
      <c r="A99" s="275" t="s">
        <v>115</v>
      </c>
      <c r="B99" s="288" t="s">
        <v>125</v>
      </c>
      <c r="C99" s="289"/>
      <c r="D99" s="283">
        <f>D88</f>
        <v>0</v>
      </c>
    </row>
    <row r="100" spans="1:4" ht="13.5">
      <c r="A100" s="239" t="s">
        <v>91</v>
      </c>
      <c r="B100" s="240"/>
      <c r="C100" s="241"/>
      <c r="D100" s="260">
        <f>SUM(D97:D99)</f>
        <v>0</v>
      </c>
    </row>
    <row r="101" spans="1:4" ht="12.75">
      <c r="A101" s="290"/>
      <c r="B101" s="290"/>
      <c r="C101" s="290"/>
      <c r="D101" s="290"/>
    </row>
    <row r="102" spans="1:4" ht="15.75" customHeight="1">
      <c r="A102" s="291" t="s">
        <v>126</v>
      </c>
      <c r="B102" s="291"/>
      <c r="C102" s="291"/>
      <c r="D102" s="291"/>
    </row>
    <row r="103" spans="1:4" ht="15.75" customHeight="1">
      <c r="A103" s="211">
        <v>3</v>
      </c>
      <c r="B103" s="211" t="s">
        <v>127</v>
      </c>
      <c r="C103" s="213"/>
      <c r="D103" s="231" t="s">
        <v>79</v>
      </c>
    </row>
    <row r="104" spans="1:4" ht="12.75">
      <c r="A104" s="292" t="s">
        <v>47</v>
      </c>
      <c r="B104" s="253" t="s">
        <v>128</v>
      </c>
      <c r="C104" s="253"/>
      <c r="D104" s="293">
        <f aca="true" t="shared" si="0" ref="D104:D109">$D$50*C104</f>
        <v>0</v>
      </c>
    </row>
    <row r="105" spans="1:4" ht="14.25" customHeight="1">
      <c r="A105" s="294" t="s">
        <v>49</v>
      </c>
      <c r="B105" s="295" t="s">
        <v>129</v>
      </c>
      <c r="C105" s="295"/>
      <c r="D105" s="296">
        <f t="shared" si="0"/>
        <v>0</v>
      </c>
    </row>
    <row r="106" spans="1:4" ht="25.5" customHeight="1">
      <c r="A106" s="294" t="s">
        <v>51</v>
      </c>
      <c r="B106" s="295" t="s">
        <v>130</v>
      </c>
      <c r="C106" s="295"/>
      <c r="D106" s="296">
        <f t="shared" si="0"/>
        <v>0</v>
      </c>
    </row>
    <row r="107" spans="1:4" ht="12.75">
      <c r="A107" s="294" t="s">
        <v>53</v>
      </c>
      <c r="B107" s="295" t="s">
        <v>131</v>
      </c>
      <c r="C107" s="295"/>
      <c r="D107" s="296">
        <f t="shared" si="0"/>
        <v>0</v>
      </c>
    </row>
    <row r="108" spans="1:4" ht="25.5" customHeight="1">
      <c r="A108" s="294" t="s">
        <v>103</v>
      </c>
      <c r="B108" s="295" t="s">
        <v>132</v>
      </c>
      <c r="C108" s="295"/>
      <c r="D108" s="296">
        <f t="shared" si="0"/>
        <v>0</v>
      </c>
    </row>
    <row r="109" spans="1:4" ht="26.25" customHeight="1">
      <c r="A109" s="297" t="s">
        <v>105</v>
      </c>
      <c r="B109" s="258" t="s">
        <v>133</v>
      </c>
      <c r="C109" s="258"/>
      <c r="D109" s="298">
        <f t="shared" si="0"/>
        <v>0</v>
      </c>
    </row>
    <row r="110" spans="1:4" ht="13.5" customHeight="1">
      <c r="A110" s="394" t="s">
        <v>91</v>
      </c>
      <c r="B110" s="395"/>
      <c r="C110" s="395"/>
      <c r="D110" s="260">
        <f>SUM(D104:D109)</f>
        <v>0</v>
      </c>
    </row>
    <row r="111" spans="1:4" ht="12.75">
      <c r="A111" s="420"/>
      <c r="B111" s="420"/>
      <c r="C111" s="420"/>
      <c r="D111" s="420"/>
    </row>
    <row r="112" spans="1:4" ht="12.75">
      <c r="A112" s="291" t="s">
        <v>134</v>
      </c>
      <c r="B112" s="291"/>
      <c r="C112" s="291"/>
      <c r="D112" s="291"/>
    </row>
    <row r="113" spans="1:4" ht="12.75">
      <c r="A113" s="291"/>
      <c r="B113" s="291"/>
      <c r="C113" s="291"/>
      <c r="D113" s="291"/>
    </row>
    <row r="114" spans="1:4" ht="12.75">
      <c r="A114" s="421" t="s">
        <v>135</v>
      </c>
      <c r="B114" s="421"/>
      <c r="C114" s="421"/>
      <c r="D114" s="421"/>
    </row>
    <row r="115" spans="1:4" ht="43.5" customHeight="1">
      <c r="A115" s="421"/>
      <c r="B115" s="421"/>
      <c r="C115" s="421"/>
      <c r="D115" s="421"/>
    </row>
    <row r="116" spans="1:4" ht="1.5" customHeight="1">
      <c r="A116" s="300"/>
      <c r="B116" s="300"/>
      <c r="C116" s="300"/>
      <c r="D116" s="300"/>
    </row>
    <row r="117" spans="1:4" ht="2.25" customHeight="1">
      <c r="A117" s="300"/>
      <c r="B117" s="300"/>
      <c r="C117" s="300"/>
      <c r="D117" s="300"/>
    </row>
    <row r="118" spans="1:4" ht="12.75">
      <c r="A118" s="300"/>
      <c r="B118" s="300"/>
      <c r="C118" s="300"/>
      <c r="D118" s="300"/>
    </row>
    <row r="119" spans="1:4" ht="24.75" customHeight="1">
      <c r="A119" s="422" t="s">
        <v>136</v>
      </c>
      <c r="B119" s="422"/>
      <c r="C119" s="422"/>
      <c r="D119" s="422"/>
    </row>
    <row r="120" spans="1:4" ht="15.75" customHeight="1">
      <c r="A120" s="396" t="s">
        <v>137</v>
      </c>
      <c r="B120" s="302" t="s">
        <v>138</v>
      </c>
      <c r="C120" s="381"/>
      <c r="D120" s="396" t="s">
        <v>79</v>
      </c>
    </row>
    <row r="121" spans="1:4" ht="14.25" customHeight="1">
      <c r="A121" s="304" t="s">
        <v>47</v>
      </c>
      <c r="B121" s="305" t="s">
        <v>139</v>
      </c>
      <c r="C121" s="305"/>
      <c r="D121" s="306">
        <f>$D$50/12</f>
        <v>0</v>
      </c>
    </row>
    <row r="122" spans="1:4" ht="12.75">
      <c r="A122" s="307" t="s">
        <v>49</v>
      </c>
      <c r="B122" s="308" t="s">
        <v>140</v>
      </c>
      <c r="C122" s="308"/>
      <c r="D122" s="306">
        <f>$D$50*C122</f>
        <v>0</v>
      </c>
    </row>
    <row r="123" spans="1:4" ht="12.75">
      <c r="A123" s="307" t="s">
        <v>51</v>
      </c>
      <c r="B123" s="308" t="s">
        <v>141</v>
      </c>
      <c r="C123" s="308"/>
      <c r="D123" s="306">
        <f>$D$50*C123</f>
        <v>0</v>
      </c>
    </row>
    <row r="124" spans="1:4" ht="12.75">
      <c r="A124" s="307" t="s">
        <v>53</v>
      </c>
      <c r="B124" s="308" t="s">
        <v>142</v>
      </c>
      <c r="C124" s="308"/>
      <c r="D124" s="306">
        <f>$D$50*C124</f>
        <v>0</v>
      </c>
    </row>
    <row r="125" spans="1:4" ht="12.75">
      <c r="A125" s="307" t="s">
        <v>103</v>
      </c>
      <c r="B125" s="308" t="s">
        <v>143</v>
      </c>
      <c r="C125" s="308"/>
      <c r="D125" s="306">
        <f>$D$50*C125</f>
        <v>0</v>
      </c>
    </row>
    <row r="126" spans="1:4" ht="13.5">
      <c r="A126" s="309" t="s">
        <v>105</v>
      </c>
      <c r="B126" s="310" t="s">
        <v>144</v>
      </c>
      <c r="C126" s="310"/>
      <c r="D126" s="306">
        <f>$D$50*C126</f>
        <v>0</v>
      </c>
    </row>
    <row r="127" spans="1:4" ht="13.5" customHeight="1">
      <c r="A127" s="394" t="s">
        <v>91</v>
      </c>
      <c r="B127" s="395"/>
      <c r="C127" s="395"/>
      <c r="D127" s="311">
        <f>SUM(D121:D126)</f>
        <v>0</v>
      </c>
    </row>
    <row r="128" spans="1:4" ht="12.75">
      <c r="A128" s="290"/>
      <c r="B128" s="290"/>
      <c r="C128" s="290"/>
      <c r="D128" s="290"/>
    </row>
    <row r="129" spans="1:4" ht="12.75">
      <c r="A129" s="423"/>
      <c r="B129" s="423"/>
      <c r="C129" s="423"/>
      <c r="D129" s="424"/>
    </row>
    <row r="130" spans="1:4" ht="13.5">
      <c r="A130" s="291" t="s">
        <v>145</v>
      </c>
      <c r="B130" s="291"/>
      <c r="C130" s="291"/>
      <c r="D130" s="291"/>
    </row>
    <row r="131" spans="1:4" ht="15.75" customHeight="1">
      <c r="A131" s="231">
        <v>5</v>
      </c>
      <c r="B131" s="211" t="s">
        <v>146</v>
      </c>
      <c r="C131" s="213"/>
      <c r="D131" s="231" t="s">
        <v>79</v>
      </c>
    </row>
    <row r="132" spans="1:4" ht="12.75">
      <c r="A132" s="233" t="s">
        <v>47</v>
      </c>
      <c r="B132" s="425" t="s">
        <v>147</v>
      </c>
      <c r="C132" s="425">
        <v>0.0004</v>
      </c>
      <c r="D132" s="426"/>
    </row>
    <row r="133" spans="1:4" ht="13.5">
      <c r="A133" s="236" t="s">
        <v>49</v>
      </c>
      <c r="B133" s="427" t="s">
        <v>148</v>
      </c>
      <c r="C133" s="427" t="e">
        <f>C132*#REF!</f>
        <v>#REF!</v>
      </c>
      <c r="D133" s="428"/>
    </row>
    <row r="134" spans="1:4" ht="13.5">
      <c r="A134" s="394" t="s">
        <v>91</v>
      </c>
      <c r="B134" s="395"/>
      <c r="C134" s="395"/>
      <c r="D134" s="260">
        <f>SUM(D132:D133)</f>
        <v>0</v>
      </c>
    </row>
    <row r="135" spans="1:4" ht="12.75">
      <c r="A135" s="322"/>
      <c r="B135" s="322"/>
      <c r="C135" s="322"/>
      <c r="D135" s="262"/>
    </row>
    <row r="136" spans="1:4" ht="12.75">
      <c r="A136" s="208" t="s">
        <v>149</v>
      </c>
      <c r="B136" s="323"/>
      <c r="C136" s="313"/>
      <c r="D136" s="324"/>
    </row>
    <row r="137" spans="1:4" ht="12.75">
      <c r="A137" s="325"/>
      <c r="B137" s="323"/>
      <c r="C137" s="313"/>
      <c r="D137" s="324"/>
    </row>
    <row r="138" spans="1:4" ht="13.5">
      <c r="A138" s="291" t="s">
        <v>150</v>
      </c>
      <c r="B138" s="291"/>
      <c r="C138" s="291"/>
      <c r="D138" s="291"/>
    </row>
    <row r="139" spans="1:4" ht="13.5">
      <c r="A139" s="211">
        <v>6</v>
      </c>
      <c r="B139" s="231" t="s">
        <v>151</v>
      </c>
      <c r="C139" s="231" t="s">
        <v>98</v>
      </c>
      <c r="D139" s="231" t="s">
        <v>79</v>
      </c>
    </row>
    <row r="140" spans="1:4" ht="12.75">
      <c r="A140" s="267" t="s">
        <v>47</v>
      </c>
      <c r="B140" s="326" t="s">
        <v>152</v>
      </c>
      <c r="C140" s="327"/>
      <c r="D140" s="429">
        <f>(D50+D100+D110+D127+D134)*C140</f>
        <v>0</v>
      </c>
    </row>
    <row r="141" spans="1:4" ht="15">
      <c r="A141" s="270" t="s">
        <v>49</v>
      </c>
      <c r="B141" s="329" t="s">
        <v>153</v>
      </c>
      <c r="C141" s="330"/>
      <c r="D141" s="328">
        <f>(D50+D100+D110+D127+D134)*C141</f>
        <v>0</v>
      </c>
    </row>
    <row r="142" spans="1:4" ht="12.75">
      <c r="A142" s="270" t="s">
        <v>51</v>
      </c>
      <c r="B142" s="329" t="s">
        <v>154</v>
      </c>
      <c r="C142" s="332"/>
      <c r="D142" s="328">
        <f>(D52+D102+D112+D136)*C142</f>
        <v>0</v>
      </c>
    </row>
    <row r="143" spans="1:4" ht="12.75">
      <c r="A143" s="270"/>
      <c r="B143" s="333" t="s">
        <v>155</v>
      </c>
      <c r="C143" s="327"/>
      <c r="D143" s="328">
        <f>(D50+D100+D110+D127+D134)*C143</f>
        <v>0</v>
      </c>
    </row>
    <row r="144" spans="1:4" ht="15">
      <c r="A144" s="270"/>
      <c r="B144" s="221" t="s">
        <v>156</v>
      </c>
      <c r="C144" s="330"/>
      <c r="D144" s="328">
        <f>(D54+D104+D114+D138)*C144</f>
        <v>0</v>
      </c>
    </row>
    <row r="145" spans="1:4" ht="13.5">
      <c r="A145" s="275"/>
      <c r="B145" s="221" t="s">
        <v>157</v>
      </c>
      <c r="C145" s="334"/>
      <c r="D145" s="335">
        <f>((D140+D141+D154+D155+D156+D157+D158)/(1-14.25%))*C145</f>
        <v>0</v>
      </c>
    </row>
    <row r="146" spans="1:4" ht="15.75">
      <c r="A146" s="239" t="s">
        <v>158</v>
      </c>
      <c r="B146" s="241"/>
      <c r="C146" s="279">
        <f>SUM(C140:C145)</f>
        <v>0</v>
      </c>
      <c r="D146" s="430">
        <f>SUM(D140:D145)</f>
        <v>0</v>
      </c>
    </row>
    <row r="147" spans="1:4" ht="12.75">
      <c r="A147" s="336"/>
      <c r="B147" s="336"/>
      <c r="C147" s="337"/>
      <c r="D147" s="262"/>
    </row>
    <row r="148" spans="1:8" ht="12.75">
      <c r="A148" s="338" t="s">
        <v>159</v>
      </c>
      <c r="B148" s="338"/>
      <c r="C148" s="338"/>
      <c r="D148" s="338"/>
      <c r="H148" s="382"/>
    </row>
    <row r="149" spans="1:4" ht="6" customHeight="1">
      <c r="A149" s="338"/>
      <c r="B149" s="338"/>
      <c r="C149" s="338"/>
      <c r="D149" s="338"/>
    </row>
    <row r="150" spans="1:4" ht="12.75">
      <c r="A150" s="338" t="s">
        <v>160</v>
      </c>
      <c r="B150" s="338"/>
      <c r="C150" s="338"/>
      <c r="D150" s="338"/>
    </row>
    <row r="151" spans="1:4" ht="12.75">
      <c r="A151" s="325"/>
      <c r="B151" s="325"/>
      <c r="C151" s="312"/>
      <c r="D151" s="325"/>
    </row>
    <row r="152" spans="1:4" ht="13.5">
      <c r="A152" s="291" t="s">
        <v>161</v>
      </c>
      <c r="B152" s="291"/>
      <c r="C152" s="291"/>
      <c r="D152" s="291"/>
    </row>
    <row r="153" spans="1:4" ht="15" customHeight="1">
      <c r="A153" s="250" t="s">
        <v>162</v>
      </c>
      <c r="B153" s="431"/>
      <c r="C153" s="251"/>
      <c r="D153" s="231" t="s">
        <v>79</v>
      </c>
    </row>
    <row r="154" spans="1:4" ht="12.75">
      <c r="A154" s="342" t="s">
        <v>47</v>
      </c>
      <c r="B154" s="343" t="s">
        <v>163</v>
      </c>
      <c r="C154" s="344"/>
      <c r="D154" s="254">
        <f>D50</f>
        <v>0</v>
      </c>
    </row>
    <row r="155" spans="1:4" ht="12.75" customHeight="1">
      <c r="A155" s="345" t="s">
        <v>49</v>
      </c>
      <c r="B155" s="346" t="s">
        <v>164</v>
      </c>
      <c r="C155" s="347"/>
      <c r="D155" s="319">
        <f>D100</f>
        <v>0</v>
      </c>
    </row>
    <row r="156" spans="1:4" ht="12.75">
      <c r="A156" s="345" t="s">
        <v>51</v>
      </c>
      <c r="B156" s="348" t="s">
        <v>165</v>
      </c>
      <c r="C156" s="349"/>
      <c r="D156" s="319">
        <f>D110</f>
        <v>0</v>
      </c>
    </row>
    <row r="157" spans="1:4" ht="12.75">
      <c r="A157" s="345" t="s">
        <v>53</v>
      </c>
      <c r="B157" s="350" t="s">
        <v>166</v>
      </c>
      <c r="C157" s="351"/>
      <c r="D157" s="352">
        <f>D127</f>
        <v>0</v>
      </c>
    </row>
    <row r="158" spans="1:4" ht="12.75">
      <c r="A158" s="432" t="s">
        <v>103</v>
      </c>
      <c r="B158" s="354" t="s">
        <v>167</v>
      </c>
      <c r="C158" s="354"/>
      <c r="D158" s="355">
        <f>D134</f>
        <v>0</v>
      </c>
    </row>
    <row r="159" spans="1:4" ht="12.75" customHeight="1">
      <c r="A159" s="433" t="s">
        <v>168</v>
      </c>
      <c r="B159" s="434"/>
      <c r="C159" s="435"/>
      <c r="D159" s="355">
        <f>SUM(D154:D158)</f>
        <v>0</v>
      </c>
    </row>
    <row r="160" spans="1:7" ht="15.75">
      <c r="A160" s="401" t="s">
        <v>105</v>
      </c>
      <c r="B160" s="436" t="s">
        <v>169</v>
      </c>
      <c r="C160" s="437"/>
      <c r="D160" s="438">
        <f>D146</f>
        <v>0</v>
      </c>
      <c r="G160" s="382"/>
    </row>
    <row r="161" spans="1:4" ht="13.5">
      <c r="A161" s="239" t="s">
        <v>170</v>
      </c>
      <c r="B161" s="240"/>
      <c r="C161" s="241"/>
      <c r="D161" s="260">
        <f>SUM(D159:D160)</f>
        <v>0</v>
      </c>
    </row>
    <row r="162" spans="1:4" ht="12.75">
      <c r="A162" s="325"/>
      <c r="B162" s="323"/>
      <c r="C162" s="313"/>
      <c r="D162" s="324"/>
    </row>
  </sheetData>
  <sheetProtection/>
  <mergeCells count="104">
    <mergeCell ref="A1:D1"/>
    <mergeCell ref="A3:D3"/>
    <mergeCell ref="A5:D5"/>
    <mergeCell ref="A6:D6"/>
    <mergeCell ref="A7:D7"/>
    <mergeCell ref="A8:D8"/>
    <mergeCell ref="A10:D10"/>
    <mergeCell ref="B12:C12"/>
    <mergeCell ref="B13:C13"/>
    <mergeCell ref="B14:C14"/>
    <mergeCell ref="B15:C15"/>
    <mergeCell ref="A18:D18"/>
    <mergeCell ref="A20:B20"/>
    <mergeCell ref="A21:B21"/>
    <mergeCell ref="A23:D23"/>
    <mergeCell ref="A25:D25"/>
    <mergeCell ref="A27:D27"/>
    <mergeCell ref="A33:C33"/>
    <mergeCell ref="A34:D34"/>
    <mergeCell ref="B35:C35"/>
    <mergeCell ref="B36:C36"/>
    <mergeCell ref="B37:C37"/>
    <mergeCell ref="B38:C38"/>
    <mergeCell ref="B39:C39"/>
    <mergeCell ref="A41:C41"/>
    <mergeCell ref="A45:D45"/>
    <mergeCell ref="B47:C47"/>
    <mergeCell ref="B48:C48"/>
    <mergeCell ref="B49:C49"/>
    <mergeCell ref="A50:C50"/>
    <mergeCell ref="A52:D52"/>
    <mergeCell ref="A54:D54"/>
    <mergeCell ref="A56:D56"/>
    <mergeCell ref="B57:C57"/>
    <mergeCell ref="B58:C58"/>
    <mergeCell ref="B59:C59"/>
    <mergeCell ref="B60:C60"/>
    <mergeCell ref="A61:C61"/>
    <mergeCell ref="A63:D63"/>
    <mergeCell ref="A64:D64"/>
    <mergeCell ref="A65:D65"/>
    <mergeCell ref="A67:D67"/>
    <mergeCell ref="A77:B77"/>
    <mergeCell ref="A78:D78"/>
    <mergeCell ref="A79:D79"/>
    <mergeCell ref="A80:D80"/>
    <mergeCell ref="A82:D82"/>
    <mergeCell ref="B83:C83"/>
    <mergeCell ref="B84:C84"/>
    <mergeCell ref="B85:C85"/>
    <mergeCell ref="B86:C86"/>
    <mergeCell ref="B87:C87"/>
    <mergeCell ref="A88:C88"/>
    <mergeCell ref="A90:D90"/>
    <mergeCell ref="A92:D92"/>
    <mergeCell ref="A94:D94"/>
    <mergeCell ref="A95:D95"/>
    <mergeCell ref="B96:C96"/>
    <mergeCell ref="B97:C97"/>
    <mergeCell ref="B98:C98"/>
    <mergeCell ref="B99:C99"/>
    <mergeCell ref="A100:C100"/>
    <mergeCell ref="A101:D101"/>
    <mergeCell ref="A102:D102"/>
    <mergeCell ref="B103:C103"/>
    <mergeCell ref="B104:C104"/>
    <mergeCell ref="B105:C105"/>
    <mergeCell ref="B106:C106"/>
    <mergeCell ref="B107:C107"/>
    <mergeCell ref="B108:C108"/>
    <mergeCell ref="B109:C109"/>
    <mergeCell ref="A110:C110"/>
    <mergeCell ref="A112:D112"/>
    <mergeCell ref="A117:D117"/>
    <mergeCell ref="A119:D119"/>
    <mergeCell ref="B120:C120"/>
    <mergeCell ref="B121:C121"/>
    <mergeCell ref="B122:C122"/>
    <mergeCell ref="B123:C123"/>
    <mergeCell ref="B124:C124"/>
    <mergeCell ref="B125:C125"/>
    <mergeCell ref="B126:C126"/>
    <mergeCell ref="A127:C127"/>
    <mergeCell ref="A128:D128"/>
    <mergeCell ref="A130:D130"/>
    <mergeCell ref="B131:C131"/>
    <mergeCell ref="B132:C132"/>
    <mergeCell ref="B133:C133"/>
    <mergeCell ref="A134:C134"/>
    <mergeCell ref="A138:D138"/>
    <mergeCell ref="A146:B146"/>
    <mergeCell ref="A148:D148"/>
    <mergeCell ref="A150:D150"/>
    <mergeCell ref="A152:D152"/>
    <mergeCell ref="A153:C153"/>
    <mergeCell ref="B154:C154"/>
    <mergeCell ref="B155:C155"/>
    <mergeCell ref="B156:C156"/>
    <mergeCell ref="B157:C157"/>
    <mergeCell ref="B158:C158"/>
    <mergeCell ref="A159:C159"/>
    <mergeCell ref="B160:C160"/>
    <mergeCell ref="A161:C161"/>
    <mergeCell ref="A114:D115"/>
  </mergeCells>
  <printOptions horizontalCentered="1" verticalCentered="1"/>
  <pageMargins left="0.5118110236220472" right="0.5118110236220472" top="0.7874015748031497" bottom="0.7874015748031497" header="0.31496062992125984" footer="0.31496062992125984"/>
  <pageSetup fitToHeight="0" orientation="portrait" paperSize="9" scale="80"/>
</worksheet>
</file>

<file path=xl/worksheets/sheet3.xml><?xml version="1.0" encoding="utf-8"?>
<worksheet xmlns="http://schemas.openxmlformats.org/spreadsheetml/2006/main" xmlns:r="http://schemas.openxmlformats.org/officeDocument/2006/relationships">
  <dimension ref="A1:D164"/>
  <sheetViews>
    <sheetView zoomScale="110" zoomScaleNormal="110" workbookViewId="0" topLeftCell="A1">
      <selection activeCell="A1" sqref="A1:D1"/>
    </sheetView>
  </sheetViews>
  <sheetFormatPr defaultColWidth="9.140625" defaultRowHeight="15"/>
  <cols>
    <col min="1" max="1" width="8.7109375" style="181" customWidth="1"/>
    <col min="2" max="2" width="58.7109375" style="181" customWidth="1"/>
    <col min="3" max="3" width="14.140625" style="181" bestFit="1" customWidth="1"/>
    <col min="4" max="4" width="17.57421875" style="181" customWidth="1"/>
    <col min="5" max="16384" width="9.140625" style="181" customWidth="1"/>
  </cols>
  <sheetData>
    <row r="1" spans="1:4" ht="12.75">
      <c r="A1" s="182" t="s">
        <v>171</v>
      </c>
      <c r="B1" s="182"/>
      <c r="C1" s="182"/>
      <c r="D1" s="182"/>
    </row>
    <row r="2" spans="1:3" ht="12.75">
      <c r="A2" s="182"/>
      <c r="B2" s="182"/>
      <c r="C2" s="182"/>
    </row>
    <row r="3" spans="1:4" ht="12.75">
      <c r="A3" s="183" t="s">
        <v>41</v>
      </c>
      <c r="B3" s="183"/>
      <c r="C3" s="183"/>
      <c r="D3" s="183"/>
    </row>
    <row r="5" spans="1:4" ht="12.75">
      <c r="A5" s="183" t="s">
        <v>42</v>
      </c>
      <c r="B5" s="183"/>
      <c r="C5" s="183"/>
      <c r="D5" s="183"/>
    </row>
    <row r="6" spans="1:4" ht="12.75">
      <c r="A6" s="184" t="s">
        <v>43</v>
      </c>
      <c r="B6" s="184"/>
      <c r="C6" s="184"/>
      <c r="D6" s="184"/>
    </row>
    <row r="7" spans="1:4" ht="12.75">
      <c r="A7" s="184" t="s">
        <v>44</v>
      </c>
      <c r="B7" s="184"/>
      <c r="C7" s="184"/>
      <c r="D7" s="184"/>
    </row>
    <row r="8" spans="1:4" ht="12.75">
      <c r="A8" s="185" t="s">
        <v>45</v>
      </c>
      <c r="B8" s="185"/>
      <c r="C8" s="185"/>
      <c r="D8" s="185"/>
    </row>
    <row r="9" spans="1:2" ht="12.75">
      <c r="A9" s="183"/>
      <c r="B9" s="183"/>
    </row>
    <row r="10" spans="1:4" ht="12.75">
      <c r="A10" s="183" t="s">
        <v>46</v>
      </c>
      <c r="B10" s="183"/>
      <c r="C10" s="183"/>
      <c r="D10" s="183"/>
    </row>
    <row r="11" spans="1:2" ht="15.75" customHeight="1">
      <c r="A11" s="183"/>
      <c r="B11" s="183"/>
    </row>
    <row r="12" spans="1:4" ht="12.75">
      <c r="A12" s="186" t="s">
        <v>47</v>
      </c>
      <c r="B12" s="187" t="s">
        <v>48</v>
      </c>
      <c r="C12" s="188"/>
      <c r="D12" s="189"/>
    </row>
    <row r="13" spans="1:4" ht="12.75">
      <c r="A13" s="186" t="s">
        <v>49</v>
      </c>
      <c r="B13" s="187" t="s">
        <v>50</v>
      </c>
      <c r="C13" s="188"/>
      <c r="D13" s="189"/>
    </row>
    <row r="14" spans="1:4" ht="12.75">
      <c r="A14" s="186" t="s">
        <v>51</v>
      </c>
      <c r="B14" s="190" t="s">
        <v>52</v>
      </c>
      <c r="C14" s="191"/>
      <c r="D14" s="189"/>
    </row>
    <row r="15" spans="1:4" ht="12.75">
      <c r="A15" s="186" t="s">
        <v>53</v>
      </c>
      <c r="B15" s="192" t="s">
        <v>54</v>
      </c>
      <c r="C15" s="193"/>
      <c r="D15" s="194"/>
    </row>
    <row r="16" spans="1:4" ht="12.75">
      <c r="A16" s="183"/>
      <c r="B16" s="195"/>
      <c r="C16" s="195"/>
      <c r="D16" s="195"/>
    </row>
    <row r="17" spans="1:4" ht="12.75">
      <c r="A17" s="183"/>
      <c r="B17" s="195"/>
      <c r="C17" s="195"/>
      <c r="D17" s="195"/>
    </row>
    <row r="18" spans="1:4" ht="12.75">
      <c r="A18" s="196" t="s">
        <v>55</v>
      </c>
      <c r="B18" s="196"/>
      <c r="C18" s="196"/>
      <c r="D18" s="196"/>
    </row>
    <row r="20" spans="1:4" ht="57" customHeight="1">
      <c r="A20" s="197" t="s">
        <v>56</v>
      </c>
      <c r="B20" s="197"/>
      <c r="C20" s="197" t="s">
        <v>172</v>
      </c>
      <c r="D20" s="198" t="s">
        <v>58</v>
      </c>
    </row>
    <row r="21" spans="1:4" ht="55.5" customHeight="1">
      <c r="A21" s="199" t="s">
        <v>173</v>
      </c>
      <c r="B21" s="199"/>
      <c r="C21" s="200">
        <v>10960.81</v>
      </c>
      <c r="D21" s="201">
        <v>9</v>
      </c>
    </row>
    <row r="22" spans="1:4" ht="15">
      <c r="A22" s="202"/>
      <c r="B22" s="202"/>
      <c r="C22" s="203"/>
      <c r="D22" s="204"/>
    </row>
    <row r="23" spans="1:4" ht="30" customHeight="1">
      <c r="A23" s="205" t="s">
        <v>61</v>
      </c>
      <c r="B23" s="205"/>
      <c r="C23" s="205"/>
      <c r="D23" s="205"/>
    </row>
    <row r="24" spans="1:4" ht="8.25" customHeight="1">
      <c r="A24" s="206"/>
      <c r="B24" s="206"/>
      <c r="C24" s="206"/>
      <c r="D24" s="206"/>
    </row>
    <row r="25" spans="1:4" ht="27" customHeight="1">
      <c r="A25" s="207" t="s">
        <v>62</v>
      </c>
      <c r="B25" s="207"/>
      <c r="C25" s="207"/>
      <c r="D25" s="207"/>
    </row>
    <row r="27" spans="1:4" ht="12.75">
      <c r="A27" s="182"/>
      <c r="B27" s="182"/>
      <c r="C27" s="182"/>
      <c r="D27" s="182"/>
    </row>
    <row r="29" ht="12.75">
      <c r="A29" s="208" t="s">
        <v>63</v>
      </c>
    </row>
    <row r="31" ht="12.75">
      <c r="A31" s="208" t="s">
        <v>64</v>
      </c>
    </row>
    <row r="33" spans="1:4" ht="18.75" customHeight="1">
      <c r="A33" s="209" t="s">
        <v>65</v>
      </c>
      <c r="B33" s="209"/>
      <c r="C33" s="209"/>
      <c r="D33" s="210"/>
    </row>
    <row r="34" spans="1:4" ht="13.5" customHeight="1">
      <c r="A34" s="211" t="s">
        <v>66</v>
      </c>
      <c r="B34" s="212"/>
      <c r="C34" s="212"/>
      <c r="D34" s="213"/>
    </row>
    <row r="35" spans="1:4" ht="15">
      <c r="A35" s="214">
        <v>1</v>
      </c>
      <c r="B35" s="215" t="s">
        <v>67</v>
      </c>
      <c r="C35" s="215"/>
      <c r="D35" s="216" t="s">
        <v>68</v>
      </c>
    </row>
    <row r="36" spans="1:4" ht="20.25" customHeight="1">
      <c r="A36" s="214">
        <v>2</v>
      </c>
      <c r="B36" s="217" t="s">
        <v>69</v>
      </c>
      <c r="C36" s="218"/>
      <c r="D36" s="219" t="s">
        <v>174</v>
      </c>
    </row>
    <row r="37" spans="1:4" ht="21" customHeight="1">
      <c r="A37" s="220">
        <v>3</v>
      </c>
      <c r="B37" s="221" t="s">
        <v>71</v>
      </c>
      <c r="C37" s="221"/>
      <c r="D37" s="222"/>
    </row>
    <row r="38" spans="1:4" ht="30">
      <c r="A38" s="220">
        <v>4</v>
      </c>
      <c r="B38" s="221" t="s">
        <v>72</v>
      </c>
      <c r="C38" s="221"/>
      <c r="D38" s="219" t="s">
        <v>175</v>
      </c>
    </row>
    <row r="39" spans="1:4" ht="18.75" customHeight="1">
      <c r="A39" s="223">
        <v>5</v>
      </c>
      <c r="B39" s="224" t="s">
        <v>74</v>
      </c>
      <c r="C39" s="224"/>
      <c r="D39" s="225"/>
    </row>
    <row r="40" spans="1:4" ht="15">
      <c r="A40" s="204"/>
      <c r="B40" s="204"/>
      <c r="C40" s="204"/>
      <c r="D40" s="204"/>
    </row>
    <row r="41" spans="1:4" ht="12.75">
      <c r="A41" s="226" t="s">
        <v>176</v>
      </c>
      <c r="B41" s="226"/>
      <c r="C41" s="226"/>
      <c r="D41" s="227"/>
    </row>
    <row r="42" spans="1:4" ht="12.75">
      <c r="A42" s="226"/>
      <c r="B42" s="226"/>
      <c r="C42" s="226"/>
      <c r="D42" s="227"/>
    </row>
    <row r="43" spans="1:4" ht="12.75">
      <c r="A43" s="228" t="s">
        <v>177</v>
      </c>
      <c r="B43" s="229"/>
      <c r="C43" s="229"/>
      <c r="D43" s="227"/>
    </row>
    <row r="44" spans="2:4" ht="12.75">
      <c r="B44" s="227"/>
      <c r="C44" s="227"/>
      <c r="D44" s="227"/>
    </row>
    <row r="45" spans="1:4" ht="12.75">
      <c r="A45" s="230" t="s">
        <v>77</v>
      </c>
      <c r="B45" s="230"/>
      <c r="C45" s="230"/>
      <c r="D45" s="230"/>
    </row>
    <row r="46" spans="1:4" ht="13.5">
      <c r="A46" s="230"/>
      <c r="B46" s="230"/>
      <c r="C46" s="230"/>
      <c r="D46" s="230"/>
    </row>
    <row r="47" spans="1:4" ht="15.75" customHeight="1">
      <c r="A47" s="231">
        <v>1</v>
      </c>
      <c r="B47" s="211" t="s">
        <v>78</v>
      </c>
      <c r="C47" s="213"/>
      <c r="D47" s="232" t="s">
        <v>79</v>
      </c>
    </row>
    <row r="48" spans="1:4" ht="12.75">
      <c r="A48" s="233" t="s">
        <v>47</v>
      </c>
      <c r="B48" s="234" t="s">
        <v>80</v>
      </c>
      <c r="C48" s="234"/>
      <c r="D48" s="235"/>
    </row>
    <row r="49" spans="1:4" ht="13.5">
      <c r="A49" s="236" t="s">
        <v>49</v>
      </c>
      <c r="B49" s="237" t="s">
        <v>178</v>
      </c>
      <c r="C49" s="237"/>
      <c r="D49" s="238">
        <v>0</v>
      </c>
    </row>
    <row r="50" spans="1:4" ht="14.25" customHeight="1">
      <c r="A50" s="239" t="s">
        <v>82</v>
      </c>
      <c r="B50" s="240"/>
      <c r="C50" s="241"/>
      <c r="D50" s="242">
        <f>SUM(D48:D49)</f>
        <v>0</v>
      </c>
    </row>
    <row r="51" spans="1:4" ht="12.75">
      <c r="A51" s="243"/>
      <c r="B51" s="244"/>
      <c r="C51" s="244"/>
      <c r="D51" s="245"/>
    </row>
    <row r="52" spans="1:4" ht="33.75" customHeight="1">
      <c r="A52" s="205" t="s">
        <v>179</v>
      </c>
      <c r="B52" s="205"/>
      <c r="C52" s="205"/>
      <c r="D52" s="205"/>
    </row>
    <row r="53" spans="1:4" ht="12.75">
      <c r="A53" s="246"/>
      <c r="B53" s="247"/>
      <c r="C53" s="248"/>
      <c r="D53" s="249"/>
    </row>
    <row r="54" spans="1:4" ht="12.75" customHeight="1">
      <c r="A54" s="230" t="s">
        <v>84</v>
      </c>
      <c r="B54" s="230"/>
      <c r="C54" s="230"/>
      <c r="D54" s="230"/>
    </row>
    <row r="55" spans="1:4" ht="12.75">
      <c r="A55" s="230"/>
      <c r="B55" s="230"/>
      <c r="C55" s="230"/>
      <c r="D55" s="230"/>
    </row>
    <row r="56" spans="1:4" ht="13.5" customHeight="1">
      <c r="A56" s="230" t="s">
        <v>85</v>
      </c>
      <c r="B56" s="230"/>
      <c r="C56" s="230"/>
      <c r="D56" s="230"/>
    </row>
    <row r="57" spans="1:4" ht="13.5">
      <c r="A57" s="231" t="s">
        <v>86</v>
      </c>
      <c r="B57" s="250" t="s">
        <v>87</v>
      </c>
      <c r="C57" s="251"/>
      <c r="D57" s="213" t="s">
        <v>79</v>
      </c>
    </row>
    <row r="58" spans="1:4" ht="12.75">
      <c r="A58" s="252" t="s">
        <v>47</v>
      </c>
      <c r="B58" s="253" t="s">
        <v>88</v>
      </c>
      <c r="C58" s="253"/>
      <c r="D58" s="254">
        <f>D50*C58</f>
        <v>0</v>
      </c>
    </row>
    <row r="59" spans="1:4" ht="12.75">
      <c r="A59" s="255" t="s">
        <v>49</v>
      </c>
      <c r="B59" s="256" t="s">
        <v>89</v>
      </c>
      <c r="C59" s="257"/>
      <c r="D59" s="254">
        <f>D50*C59</f>
        <v>0</v>
      </c>
    </row>
    <row r="60" spans="1:4" ht="13.5">
      <c r="A60" s="255" t="s">
        <v>51</v>
      </c>
      <c r="B60" s="258" t="s">
        <v>90</v>
      </c>
      <c r="C60" s="258"/>
      <c r="D60" s="259">
        <f>D50*C60</f>
        <v>0</v>
      </c>
    </row>
    <row r="61" spans="1:4" ht="15.75" customHeight="1">
      <c r="A61" s="211" t="s">
        <v>91</v>
      </c>
      <c r="B61" s="212"/>
      <c r="C61" s="213"/>
      <c r="D61" s="260">
        <f>SUM(D58:D60)</f>
        <v>0</v>
      </c>
    </row>
    <row r="62" spans="1:4" ht="12.75">
      <c r="A62" s="243"/>
      <c r="B62" s="261"/>
      <c r="C62" s="261"/>
      <c r="D62" s="262"/>
    </row>
    <row r="63" spans="1:4" ht="49.5" customHeight="1">
      <c r="A63" s="205" t="s">
        <v>92</v>
      </c>
      <c r="B63" s="205"/>
      <c r="C63" s="205"/>
      <c r="D63" s="205"/>
    </row>
    <row r="64" spans="1:4" ht="34.5" customHeight="1">
      <c r="A64" s="226" t="s">
        <v>180</v>
      </c>
      <c r="B64" s="226"/>
      <c r="C64" s="226"/>
      <c r="D64" s="226"/>
    </row>
    <row r="65" spans="1:4" ht="63" customHeight="1">
      <c r="A65" s="263" t="s">
        <v>94</v>
      </c>
      <c r="B65" s="263"/>
      <c r="C65" s="263"/>
      <c r="D65" s="263"/>
    </row>
    <row r="66" spans="1:4" ht="12.75">
      <c r="A66" s="264"/>
      <c r="B66" s="264"/>
      <c r="C66" s="264"/>
      <c r="D66" s="264"/>
    </row>
    <row r="67" spans="1:4" ht="30" customHeight="1">
      <c r="A67" s="209" t="s">
        <v>95</v>
      </c>
      <c r="B67" s="265"/>
      <c r="C67" s="265"/>
      <c r="D67" s="265"/>
    </row>
    <row r="68" spans="1:4" ht="13.5">
      <c r="A68" s="231" t="s">
        <v>96</v>
      </c>
      <c r="B68" s="231" t="s">
        <v>97</v>
      </c>
      <c r="C68" s="231" t="s">
        <v>98</v>
      </c>
      <c r="D68" s="266" t="s">
        <v>79</v>
      </c>
    </row>
    <row r="69" spans="1:4" ht="12.75">
      <c r="A69" s="267" t="s">
        <v>47</v>
      </c>
      <c r="B69" s="215" t="s">
        <v>99</v>
      </c>
      <c r="C69" s="268">
        <v>0.2</v>
      </c>
      <c r="D69" s="269"/>
    </row>
    <row r="70" spans="1:4" ht="12.75">
      <c r="A70" s="270" t="s">
        <v>49</v>
      </c>
      <c r="B70" s="221" t="s">
        <v>100</v>
      </c>
      <c r="C70" s="271">
        <v>0.025</v>
      </c>
      <c r="D70" s="272"/>
    </row>
    <row r="71" spans="1:4" ht="12.75">
      <c r="A71" s="270" t="s">
        <v>51</v>
      </c>
      <c r="B71" s="273" t="s">
        <v>101</v>
      </c>
      <c r="C71" s="274"/>
      <c r="D71" s="272"/>
    </row>
    <row r="72" spans="1:4" ht="12.75">
      <c r="A72" s="270" t="s">
        <v>53</v>
      </c>
      <c r="B72" s="221" t="s">
        <v>102</v>
      </c>
      <c r="C72" s="271">
        <v>0.015</v>
      </c>
      <c r="D72" s="272"/>
    </row>
    <row r="73" spans="1:4" ht="12.75">
      <c r="A73" s="270" t="s">
        <v>103</v>
      </c>
      <c r="B73" s="221" t="s">
        <v>104</v>
      </c>
      <c r="C73" s="271">
        <v>0.01</v>
      </c>
      <c r="D73" s="272"/>
    </row>
    <row r="74" spans="1:4" ht="12.75">
      <c r="A74" s="270" t="s">
        <v>105</v>
      </c>
      <c r="B74" s="221" t="s">
        <v>106</v>
      </c>
      <c r="C74" s="271">
        <v>0.006</v>
      </c>
      <c r="D74" s="272"/>
    </row>
    <row r="75" spans="1:4" ht="12.75">
      <c r="A75" s="270" t="s">
        <v>107</v>
      </c>
      <c r="B75" s="221" t="s">
        <v>108</v>
      </c>
      <c r="C75" s="271">
        <v>0.002</v>
      </c>
      <c r="D75" s="272"/>
    </row>
    <row r="76" spans="1:4" ht="13.5">
      <c r="A76" s="275" t="s">
        <v>109</v>
      </c>
      <c r="B76" s="276" t="s">
        <v>110</v>
      </c>
      <c r="C76" s="277">
        <v>0.08</v>
      </c>
      <c r="D76" s="278"/>
    </row>
    <row r="77" spans="1:4" ht="13.5">
      <c r="A77" s="211" t="s">
        <v>91</v>
      </c>
      <c r="B77" s="213"/>
      <c r="C77" s="279"/>
      <c r="D77" s="260">
        <f>SUM(D69:D76)</f>
        <v>0</v>
      </c>
    </row>
    <row r="78" spans="1:4" ht="31.5" customHeight="1">
      <c r="A78" s="205" t="s">
        <v>111</v>
      </c>
      <c r="B78" s="205"/>
      <c r="C78" s="205"/>
      <c r="D78" s="205"/>
    </row>
    <row r="79" spans="1:4" ht="33" customHeight="1">
      <c r="A79" s="207" t="s">
        <v>112</v>
      </c>
      <c r="B79" s="207"/>
      <c r="C79" s="207"/>
      <c r="D79" s="207"/>
    </row>
    <row r="80" spans="1:4" ht="28.5" customHeight="1">
      <c r="A80" s="226" t="s">
        <v>113</v>
      </c>
      <c r="B80" s="226"/>
      <c r="C80" s="226"/>
      <c r="D80" s="226"/>
    </row>
    <row r="81" spans="1:4" ht="12.75">
      <c r="A81" s="230"/>
      <c r="B81" s="230"/>
      <c r="C81" s="230"/>
      <c r="D81" s="230"/>
    </row>
    <row r="82" spans="1:4" ht="16.5" customHeight="1">
      <c r="A82" s="230" t="s">
        <v>114</v>
      </c>
      <c r="B82" s="264"/>
      <c r="C82" s="264"/>
      <c r="D82" s="264"/>
    </row>
    <row r="83" spans="1:4" ht="13.5">
      <c r="A83" s="211" t="s">
        <v>115</v>
      </c>
      <c r="B83" s="280" t="s">
        <v>116</v>
      </c>
      <c r="C83" s="281"/>
      <c r="D83" s="213" t="s">
        <v>79</v>
      </c>
    </row>
    <row r="84" spans="1:4" ht="12.75">
      <c r="A84" s="233" t="s">
        <v>47</v>
      </c>
      <c r="B84" s="253" t="s">
        <v>117</v>
      </c>
      <c r="C84" s="253"/>
      <c r="D84" s="254"/>
    </row>
    <row r="85" spans="1:4" ht="12.75">
      <c r="A85" s="267" t="s">
        <v>49</v>
      </c>
      <c r="B85" s="215" t="s">
        <v>118</v>
      </c>
      <c r="C85" s="215"/>
      <c r="D85" s="278"/>
    </row>
    <row r="86" spans="1:4" ht="12.75">
      <c r="A86" s="270" t="s">
        <v>51</v>
      </c>
      <c r="B86" s="221" t="s">
        <v>119</v>
      </c>
      <c r="C86" s="221"/>
      <c r="D86" s="282"/>
    </row>
    <row r="87" spans="1:4" ht="13.5">
      <c r="A87" s="275" t="s">
        <v>53</v>
      </c>
      <c r="B87" s="276" t="s">
        <v>81</v>
      </c>
      <c r="C87" s="276"/>
      <c r="D87" s="283"/>
    </row>
    <row r="88" spans="1:4" ht="13.5">
      <c r="A88" s="211" t="s">
        <v>91</v>
      </c>
      <c r="B88" s="212"/>
      <c r="C88" s="213"/>
      <c r="D88" s="260">
        <f>SUM(D84:D87)</f>
        <v>0</v>
      </c>
    </row>
    <row r="89" spans="1:4" ht="12.75">
      <c r="A89" s="284"/>
      <c r="B89" s="284"/>
      <c r="C89" s="284"/>
      <c r="D89" s="262"/>
    </row>
    <row r="90" spans="1:4" ht="24" customHeight="1">
      <c r="A90" s="226" t="s">
        <v>120</v>
      </c>
      <c r="B90" s="226"/>
      <c r="C90" s="226"/>
      <c r="D90" s="226"/>
    </row>
    <row r="91" spans="1:4" ht="3.75" customHeight="1">
      <c r="A91" s="226"/>
      <c r="B91" s="226"/>
      <c r="C91" s="226"/>
      <c r="D91" s="226"/>
    </row>
    <row r="92" spans="1:4" ht="28.5" customHeight="1">
      <c r="A92" s="285" t="s">
        <v>121</v>
      </c>
      <c r="B92" s="285"/>
      <c r="C92" s="285"/>
      <c r="D92" s="285"/>
    </row>
    <row r="93" spans="1:4" ht="12.75">
      <c r="A93" s="264"/>
      <c r="B93" s="264"/>
      <c r="C93" s="264"/>
      <c r="D93" s="264"/>
    </row>
    <row r="94" spans="1:4" ht="12.75">
      <c r="A94" s="196" t="s">
        <v>122</v>
      </c>
      <c r="B94" s="196"/>
      <c r="C94" s="196"/>
      <c r="D94" s="196"/>
    </row>
    <row r="95" spans="1:4" ht="13.5">
      <c r="A95" s="230"/>
      <c r="B95" s="230"/>
      <c r="C95" s="230"/>
      <c r="D95" s="230"/>
    </row>
    <row r="96" spans="1:4" ht="13.5">
      <c r="A96" s="231">
        <v>2</v>
      </c>
      <c r="B96" s="280" t="s">
        <v>123</v>
      </c>
      <c r="C96" s="281"/>
      <c r="D96" s="231" t="s">
        <v>79</v>
      </c>
    </row>
    <row r="97" spans="1:4" ht="12.75">
      <c r="A97" s="267" t="s">
        <v>86</v>
      </c>
      <c r="B97" s="286" t="s">
        <v>124</v>
      </c>
      <c r="C97" s="287"/>
      <c r="D97" s="278"/>
    </row>
    <row r="98" spans="1:4" ht="12.75">
      <c r="A98" s="267" t="s">
        <v>96</v>
      </c>
      <c r="B98" s="217" t="s">
        <v>97</v>
      </c>
      <c r="C98" s="218"/>
      <c r="D98" s="278"/>
    </row>
    <row r="99" spans="1:4" ht="13.5">
      <c r="A99" s="275" t="s">
        <v>115</v>
      </c>
      <c r="B99" s="288" t="s">
        <v>125</v>
      </c>
      <c r="C99" s="289"/>
      <c r="D99" s="283"/>
    </row>
    <row r="100" spans="1:4" ht="13.5">
      <c r="A100" s="239" t="s">
        <v>91</v>
      </c>
      <c r="B100" s="240"/>
      <c r="C100" s="241"/>
      <c r="D100" s="260">
        <f>SUM(D97:D99)</f>
        <v>0</v>
      </c>
    </row>
    <row r="101" spans="1:4" ht="12.75">
      <c r="A101" s="290"/>
      <c r="B101" s="290"/>
      <c r="C101" s="290"/>
      <c r="D101" s="290"/>
    </row>
    <row r="102" spans="1:4" ht="13.5" customHeight="1">
      <c r="A102" s="291" t="s">
        <v>126</v>
      </c>
      <c r="B102" s="291"/>
      <c r="C102" s="291"/>
      <c r="D102" s="291"/>
    </row>
    <row r="103" spans="1:4" ht="13.5">
      <c r="A103" s="231">
        <v>3</v>
      </c>
      <c r="B103" s="211" t="s">
        <v>127</v>
      </c>
      <c r="C103" s="213"/>
      <c r="D103" s="231" t="s">
        <v>79</v>
      </c>
    </row>
    <row r="104" spans="1:4" ht="12.75">
      <c r="A104" s="292" t="s">
        <v>47</v>
      </c>
      <c r="B104" s="253" t="s">
        <v>128</v>
      </c>
      <c r="C104" s="253"/>
      <c r="D104" s="293">
        <f aca="true" t="shared" si="0" ref="D104:D109">$D$50*C104</f>
        <v>0</v>
      </c>
    </row>
    <row r="105" spans="1:4" ht="12.75">
      <c r="A105" s="294" t="s">
        <v>49</v>
      </c>
      <c r="B105" s="295" t="s">
        <v>129</v>
      </c>
      <c r="C105" s="295"/>
      <c r="D105" s="296">
        <f t="shared" si="0"/>
        <v>0</v>
      </c>
    </row>
    <row r="106" spans="1:4" ht="12.75">
      <c r="A106" s="294" t="s">
        <v>51</v>
      </c>
      <c r="B106" s="295" t="s">
        <v>130</v>
      </c>
      <c r="C106" s="295"/>
      <c r="D106" s="296">
        <f t="shared" si="0"/>
        <v>0</v>
      </c>
    </row>
    <row r="107" spans="1:4" ht="12.75">
      <c r="A107" s="294" t="s">
        <v>53</v>
      </c>
      <c r="B107" s="295" t="s">
        <v>131</v>
      </c>
      <c r="C107" s="295"/>
      <c r="D107" s="296">
        <f t="shared" si="0"/>
        <v>0</v>
      </c>
    </row>
    <row r="108" spans="1:4" ht="12.75">
      <c r="A108" s="294" t="s">
        <v>103</v>
      </c>
      <c r="B108" s="295" t="s">
        <v>132</v>
      </c>
      <c r="C108" s="295"/>
      <c r="D108" s="296">
        <f t="shared" si="0"/>
        <v>0</v>
      </c>
    </row>
    <row r="109" spans="1:4" ht="13.5">
      <c r="A109" s="297" t="s">
        <v>105</v>
      </c>
      <c r="B109" s="258" t="s">
        <v>133</v>
      </c>
      <c r="C109" s="258"/>
      <c r="D109" s="298">
        <f t="shared" si="0"/>
        <v>0</v>
      </c>
    </row>
    <row r="110" spans="1:4" ht="13.5" customHeight="1">
      <c r="A110" s="239" t="s">
        <v>91</v>
      </c>
      <c r="B110" s="240"/>
      <c r="C110" s="241"/>
      <c r="D110" s="260">
        <f>SUM(D104:D109)</f>
        <v>0</v>
      </c>
    </row>
    <row r="111" spans="1:4" ht="18" customHeight="1">
      <c r="A111" s="299"/>
      <c r="B111" s="299"/>
      <c r="C111" s="299"/>
      <c r="D111" s="299"/>
    </row>
    <row r="112" spans="1:4" ht="12.75">
      <c r="A112" s="291" t="s">
        <v>166</v>
      </c>
      <c r="B112" s="291"/>
      <c r="C112" s="291"/>
      <c r="D112" s="291"/>
    </row>
    <row r="113" spans="1:4" ht="6" customHeight="1">
      <c r="A113" s="291"/>
      <c r="B113" s="291"/>
      <c r="C113" s="291"/>
      <c r="D113" s="291"/>
    </row>
    <row r="114" spans="1:4" ht="12.75" customHeight="1">
      <c r="A114" s="300" t="s">
        <v>135</v>
      </c>
      <c r="B114" s="300"/>
      <c r="C114" s="300"/>
      <c r="D114" s="300"/>
    </row>
    <row r="115" spans="1:4" ht="43.5" customHeight="1">
      <c r="A115" s="300"/>
      <c r="B115" s="300"/>
      <c r="C115" s="300"/>
      <c r="D115" s="300"/>
    </row>
    <row r="116" spans="1:4" ht="12.75">
      <c r="A116" s="300"/>
      <c r="B116" s="300"/>
      <c r="C116" s="300"/>
      <c r="D116" s="300"/>
    </row>
    <row r="117" spans="1:4" ht="2.25" customHeight="1">
      <c r="A117" s="300"/>
      <c r="B117" s="300"/>
      <c r="C117" s="300"/>
      <c r="D117" s="300"/>
    </row>
    <row r="118" spans="1:4" ht="12.75">
      <c r="A118" s="300"/>
      <c r="B118" s="300"/>
      <c r="C118" s="300"/>
      <c r="D118" s="300"/>
    </row>
    <row r="119" spans="1:4" ht="24" customHeight="1">
      <c r="A119" s="301" t="s">
        <v>136</v>
      </c>
      <c r="B119" s="301"/>
      <c r="C119" s="301"/>
      <c r="D119" s="301"/>
    </row>
    <row r="120" spans="1:4" ht="15.75" customHeight="1">
      <c r="A120" s="302" t="s">
        <v>137</v>
      </c>
      <c r="B120" s="302" t="s">
        <v>138</v>
      </c>
      <c r="C120" s="303"/>
      <c r="D120" s="303" t="s">
        <v>79</v>
      </c>
    </row>
    <row r="121" spans="1:4" ht="12.75">
      <c r="A121" s="304" t="s">
        <v>47</v>
      </c>
      <c r="B121" s="305" t="s">
        <v>139</v>
      </c>
      <c r="C121" s="305"/>
      <c r="D121" s="306">
        <f>$D$50/12</f>
        <v>0</v>
      </c>
    </row>
    <row r="122" spans="1:4" ht="12.75">
      <c r="A122" s="307" t="s">
        <v>49</v>
      </c>
      <c r="B122" s="308" t="s">
        <v>140</v>
      </c>
      <c r="C122" s="308"/>
      <c r="D122" s="306">
        <f>$D$50*C122</f>
        <v>0</v>
      </c>
    </row>
    <row r="123" spans="1:4" ht="12.75">
      <c r="A123" s="307" t="s">
        <v>51</v>
      </c>
      <c r="B123" s="308" t="s">
        <v>141</v>
      </c>
      <c r="C123" s="308"/>
      <c r="D123" s="306">
        <f>$D$50*C123</f>
        <v>0</v>
      </c>
    </row>
    <row r="124" spans="1:4" ht="12.75">
      <c r="A124" s="307" t="s">
        <v>53</v>
      </c>
      <c r="B124" s="308" t="s">
        <v>142</v>
      </c>
      <c r="C124" s="308"/>
      <c r="D124" s="306">
        <f>$D$50*C124</f>
        <v>0</v>
      </c>
    </row>
    <row r="125" spans="1:4" ht="12.75">
      <c r="A125" s="307" t="s">
        <v>103</v>
      </c>
      <c r="B125" s="308" t="s">
        <v>143</v>
      </c>
      <c r="C125" s="308"/>
      <c r="D125" s="306">
        <f>$D$50*C125</f>
        <v>0</v>
      </c>
    </row>
    <row r="126" spans="1:4" ht="13.5">
      <c r="A126" s="309" t="s">
        <v>105</v>
      </c>
      <c r="B126" s="310" t="s">
        <v>144</v>
      </c>
      <c r="C126" s="310"/>
      <c r="D126" s="306">
        <f>$D$50*C126</f>
        <v>0</v>
      </c>
    </row>
    <row r="127" spans="1:4" ht="13.5" customHeight="1">
      <c r="A127" s="239" t="s">
        <v>91</v>
      </c>
      <c r="B127" s="240"/>
      <c r="C127" s="241"/>
      <c r="D127" s="311">
        <f>SUM(D121:D126)</f>
        <v>0</v>
      </c>
    </row>
    <row r="128" spans="1:4" ht="12.75">
      <c r="A128" s="312"/>
      <c r="B128" s="313"/>
      <c r="C128" s="313"/>
      <c r="D128" s="314"/>
    </row>
    <row r="129" spans="1:4" ht="13.5" customHeight="1">
      <c r="A129" s="291" t="s">
        <v>145</v>
      </c>
      <c r="B129" s="291"/>
      <c r="C129" s="291"/>
      <c r="D129" s="291"/>
    </row>
    <row r="130" spans="1:4" ht="15" customHeight="1">
      <c r="A130" s="231">
        <v>5</v>
      </c>
      <c r="B130" s="211" t="s">
        <v>146</v>
      </c>
      <c r="C130" s="213"/>
      <c r="D130" s="231" t="s">
        <v>79</v>
      </c>
    </row>
    <row r="131" spans="1:4" ht="12.75">
      <c r="A131" s="233" t="s">
        <v>47</v>
      </c>
      <c r="B131" s="315" t="s">
        <v>147</v>
      </c>
      <c r="C131" s="315">
        <v>0.0004</v>
      </c>
      <c r="D131" s="254">
        <f>'INSUMOS LIMPEZA'!I22</f>
        <v>0</v>
      </c>
    </row>
    <row r="132" spans="1:4" ht="12.75">
      <c r="A132" s="316" t="s">
        <v>49</v>
      </c>
      <c r="B132" s="317" t="s">
        <v>181</v>
      </c>
      <c r="C132" s="318"/>
      <c r="D132" s="319">
        <f>'INSUMOS LIMPEZA'!I65</f>
        <v>0</v>
      </c>
    </row>
    <row r="133" spans="1:4" ht="12.75">
      <c r="A133" s="316" t="s">
        <v>51</v>
      </c>
      <c r="B133" s="317" t="s">
        <v>182</v>
      </c>
      <c r="C133" s="318"/>
      <c r="D133" s="319">
        <f>'INSUMOS LIMPEZA'!I99</f>
        <v>0</v>
      </c>
    </row>
    <row r="134" spans="1:4" ht="12.75">
      <c r="A134" s="316" t="s">
        <v>53</v>
      </c>
      <c r="B134" s="317" t="s">
        <v>183</v>
      </c>
      <c r="C134" s="318"/>
      <c r="D134" s="319">
        <f>'INSUMOS LIMPEZA'!I122</f>
        <v>0</v>
      </c>
    </row>
    <row r="135" spans="1:4" ht="13.5">
      <c r="A135" s="316" t="s">
        <v>103</v>
      </c>
      <c r="B135" s="320" t="s">
        <v>148</v>
      </c>
      <c r="C135" s="320" t="e">
        <f>C131*#REF!</f>
        <v>#REF!</v>
      </c>
      <c r="D135" s="321"/>
    </row>
    <row r="136" spans="1:4" ht="13.5" customHeight="1">
      <c r="A136" s="239" t="s">
        <v>91</v>
      </c>
      <c r="B136" s="240"/>
      <c r="C136" s="241"/>
      <c r="D136" s="260">
        <f>SUM(D131:D135)</f>
        <v>0</v>
      </c>
    </row>
    <row r="137" spans="1:4" ht="12.75">
      <c r="A137" s="322"/>
      <c r="B137" s="322"/>
      <c r="C137" s="322"/>
      <c r="D137" s="262"/>
    </row>
    <row r="138" spans="1:4" ht="12.75">
      <c r="A138" s="208" t="s">
        <v>149</v>
      </c>
      <c r="B138" s="323"/>
      <c r="C138" s="313"/>
      <c r="D138" s="324"/>
    </row>
    <row r="139" spans="1:4" ht="12.75">
      <c r="A139" s="325"/>
      <c r="B139" s="323"/>
      <c r="C139" s="313"/>
      <c r="D139" s="324"/>
    </row>
    <row r="140" spans="1:4" ht="13.5">
      <c r="A140" s="291" t="s">
        <v>150</v>
      </c>
      <c r="B140" s="291"/>
      <c r="C140" s="291"/>
      <c r="D140" s="291"/>
    </row>
    <row r="141" spans="1:4" ht="13.5">
      <c r="A141" s="211">
        <v>6</v>
      </c>
      <c r="B141" s="231" t="s">
        <v>151</v>
      </c>
      <c r="C141" s="231" t="s">
        <v>98</v>
      </c>
      <c r="D141" s="231" t="s">
        <v>79</v>
      </c>
    </row>
    <row r="142" spans="1:4" ht="12.75">
      <c r="A142" s="267" t="s">
        <v>47</v>
      </c>
      <c r="B142" s="326" t="s">
        <v>152</v>
      </c>
      <c r="C142" s="327"/>
      <c r="D142" s="328">
        <f>(D50+D100+D110+D127+D136)*C142</f>
        <v>0</v>
      </c>
    </row>
    <row r="143" spans="1:4" ht="15">
      <c r="A143" s="270" t="s">
        <v>49</v>
      </c>
      <c r="B143" s="329" t="s">
        <v>153</v>
      </c>
      <c r="C143" s="330"/>
      <c r="D143" s="328">
        <f>(D50+D100+D110+D127+D136)*C143</f>
        <v>0</v>
      </c>
    </row>
    <row r="144" spans="1:4" ht="12.75">
      <c r="A144" s="270" t="s">
        <v>51</v>
      </c>
      <c r="B144" s="331" t="s">
        <v>154</v>
      </c>
      <c r="C144" s="332"/>
      <c r="D144" s="328">
        <f>(D50+D100+D110+D127+D136)*C144</f>
        <v>0</v>
      </c>
    </row>
    <row r="145" spans="1:4" ht="12.75">
      <c r="A145" s="270"/>
      <c r="B145" s="333" t="s">
        <v>155</v>
      </c>
      <c r="C145" s="327"/>
      <c r="D145" s="328">
        <f>(D50+D100+D110+D127+D136)*C145</f>
        <v>0</v>
      </c>
    </row>
    <row r="146" spans="1:4" ht="15">
      <c r="A146" s="270"/>
      <c r="B146" s="221" t="s">
        <v>156</v>
      </c>
      <c r="C146" s="330"/>
      <c r="D146" s="328">
        <f>(D54+D104+D114+D128+D140)*C146</f>
        <v>0</v>
      </c>
    </row>
    <row r="147" spans="1:4" ht="13.5">
      <c r="A147" s="275"/>
      <c r="B147" s="221" t="s">
        <v>157</v>
      </c>
      <c r="C147" s="334"/>
      <c r="D147" s="335">
        <f>((D142+D143+D156+D157+D158+D159+D160)/(1-14.25%))*C147</f>
        <v>0</v>
      </c>
    </row>
    <row r="148" spans="1:4" ht="13.5">
      <c r="A148" s="239" t="s">
        <v>158</v>
      </c>
      <c r="B148" s="241"/>
      <c r="C148" s="279">
        <f>SUM(C142:C147)</f>
        <v>0</v>
      </c>
      <c r="D148" s="260">
        <f>SUM(D142:D147)</f>
        <v>0</v>
      </c>
    </row>
    <row r="149" spans="1:4" ht="12.75">
      <c r="A149" s="336"/>
      <c r="B149" s="336"/>
      <c r="C149" s="337"/>
      <c r="D149" s="262"/>
    </row>
    <row r="150" spans="1:4" ht="12.75">
      <c r="A150" s="338" t="s">
        <v>159</v>
      </c>
      <c r="B150" s="338"/>
      <c r="C150" s="338"/>
      <c r="D150" s="338"/>
    </row>
    <row r="151" spans="1:4" ht="8.25" customHeight="1">
      <c r="A151" s="338"/>
      <c r="B151" s="338"/>
      <c r="C151" s="338"/>
      <c r="D151" s="338"/>
    </row>
    <row r="152" spans="1:4" ht="12.75">
      <c r="A152" s="338" t="s">
        <v>160</v>
      </c>
      <c r="B152" s="338"/>
      <c r="C152" s="338"/>
      <c r="D152" s="338"/>
    </row>
    <row r="153" spans="1:4" ht="12.75">
      <c r="A153" s="325"/>
      <c r="B153" s="325"/>
      <c r="C153" s="312"/>
      <c r="D153" s="325"/>
    </row>
    <row r="154" spans="1:4" ht="13.5">
      <c r="A154" s="291" t="s">
        <v>161</v>
      </c>
      <c r="B154" s="291"/>
      <c r="C154" s="291"/>
      <c r="D154" s="291"/>
    </row>
    <row r="155" spans="1:4" ht="13.5" customHeight="1">
      <c r="A155" s="339" t="s">
        <v>184</v>
      </c>
      <c r="B155" s="340"/>
      <c r="C155" s="341"/>
      <c r="D155" s="231" t="s">
        <v>79</v>
      </c>
    </row>
    <row r="156" spans="1:4" ht="12.75" customHeight="1">
      <c r="A156" s="342" t="s">
        <v>47</v>
      </c>
      <c r="B156" s="343" t="s">
        <v>163</v>
      </c>
      <c r="C156" s="344"/>
      <c r="D156" s="254">
        <f>D50</f>
        <v>0</v>
      </c>
    </row>
    <row r="157" spans="1:4" ht="12.75" customHeight="1">
      <c r="A157" s="345" t="s">
        <v>49</v>
      </c>
      <c r="B157" s="346" t="s">
        <v>164</v>
      </c>
      <c r="C157" s="347"/>
      <c r="D157" s="319">
        <f>D100</f>
        <v>0</v>
      </c>
    </row>
    <row r="158" spans="1:4" ht="12.75" customHeight="1">
      <c r="A158" s="345" t="s">
        <v>51</v>
      </c>
      <c r="B158" s="348" t="s">
        <v>165</v>
      </c>
      <c r="C158" s="349"/>
      <c r="D158" s="319">
        <f>D110</f>
        <v>0</v>
      </c>
    </row>
    <row r="159" spans="1:4" ht="12.75" customHeight="1">
      <c r="A159" s="345" t="s">
        <v>53</v>
      </c>
      <c r="B159" s="350" t="s">
        <v>166</v>
      </c>
      <c r="C159" s="351"/>
      <c r="D159" s="352">
        <f>D127</f>
        <v>0</v>
      </c>
    </row>
    <row r="160" spans="1:4" ht="12.75" customHeight="1">
      <c r="A160" s="353" t="s">
        <v>103</v>
      </c>
      <c r="B160" s="354" t="s">
        <v>167</v>
      </c>
      <c r="C160" s="354"/>
      <c r="D160" s="355">
        <f>D136</f>
        <v>0</v>
      </c>
    </row>
    <row r="161" spans="1:4" ht="12.75" customHeight="1">
      <c r="A161" s="356" t="s">
        <v>168</v>
      </c>
      <c r="B161" s="357"/>
      <c r="C161" s="357"/>
      <c r="D161" s="355">
        <f>SUM(D156:D160)</f>
        <v>0</v>
      </c>
    </row>
    <row r="162" spans="1:4" ht="12.75" customHeight="1">
      <c r="A162" s="358" t="s">
        <v>105</v>
      </c>
      <c r="B162" s="359" t="s">
        <v>169</v>
      </c>
      <c r="C162" s="360"/>
      <c r="D162" s="361">
        <f>D148</f>
        <v>0</v>
      </c>
    </row>
    <row r="163" spans="1:4" ht="15" customHeight="1">
      <c r="A163" s="362" t="s">
        <v>170</v>
      </c>
      <c r="B163" s="363"/>
      <c r="C163" s="363"/>
      <c r="D163" s="260">
        <f>SUM(D161:D162)</f>
        <v>0</v>
      </c>
    </row>
    <row r="164" spans="1:4" ht="12.75" customHeight="1">
      <c r="A164" s="325"/>
      <c r="B164" s="323"/>
      <c r="C164" s="313"/>
      <c r="D164" s="324"/>
    </row>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sheetData>
  <sheetProtection/>
  <mergeCells count="106">
    <mergeCell ref="A1:D1"/>
    <mergeCell ref="A3:D3"/>
    <mergeCell ref="A5:D5"/>
    <mergeCell ref="A6:D6"/>
    <mergeCell ref="A7:D7"/>
    <mergeCell ref="A8:D8"/>
    <mergeCell ref="A10:D10"/>
    <mergeCell ref="B12:C12"/>
    <mergeCell ref="B13:C13"/>
    <mergeCell ref="B14:C14"/>
    <mergeCell ref="B15:C15"/>
    <mergeCell ref="A18:D18"/>
    <mergeCell ref="A20:B20"/>
    <mergeCell ref="A21:B21"/>
    <mergeCell ref="A23:D23"/>
    <mergeCell ref="A25:D25"/>
    <mergeCell ref="A27:D27"/>
    <mergeCell ref="A33:C33"/>
    <mergeCell ref="A34:D34"/>
    <mergeCell ref="B35:C35"/>
    <mergeCell ref="B36:C36"/>
    <mergeCell ref="B37:C37"/>
    <mergeCell ref="B38:C38"/>
    <mergeCell ref="B39:C39"/>
    <mergeCell ref="A41:C41"/>
    <mergeCell ref="A45:D45"/>
    <mergeCell ref="B47:C47"/>
    <mergeCell ref="B48:C48"/>
    <mergeCell ref="B49:C49"/>
    <mergeCell ref="A50:C50"/>
    <mergeCell ref="A52:D52"/>
    <mergeCell ref="A54:D54"/>
    <mergeCell ref="A56:D56"/>
    <mergeCell ref="B57:C57"/>
    <mergeCell ref="B58:C58"/>
    <mergeCell ref="B60:C60"/>
    <mergeCell ref="A61:C61"/>
    <mergeCell ref="A63:D63"/>
    <mergeCell ref="A64:D64"/>
    <mergeCell ref="A65:D65"/>
    <mergeCell ref="A67:D67"/>
    <mergeCell ref="A77:B77"/>
    <mergeCell ref="A78:D78"/>
    <mergeCell ref="A79:D79"/>
    <mergeCell ref="A80:D80"/>
    <mergeCell ref="A82:D82"/>
    <mergeCell ref="B83:C83"/>
    <mergeCell ref="B84:C84"/>
    <mergeCell ref="B85:C85"/>
    <mergeCell ref="B86:C86"/>
    <mergeCell ref="B87:C87"/>
    <mergeCell ref="A88:C88"/>
    <mergeCell ref="A90:D90"/>
    <mergeCell ref="A92:D92"/>
    <mergeCell ref="A94:D94"/>
    <mergeCell ref="A95:D95"/>
    <mergeCell ref="B96:C96"/>
    <mergeCell ref="B97:C97"/>
    <mergeCell ref="B98:C98"/>
    <mergeCell ref="B99:C99"/>
    <mergeCell ref="A100:C100"/>
    <mergeCell ref="A101:D101"/>
    <mergeCell ref="A102:D102"/>
    <mergeCell ref="B103:C103"/>
    <mergeCell ref="B104:C104"/>
    <mergeCell ref="B105:C105"/>
    <mergeCell ref="B106:C106"/>
    <mergeCell ref="B107:C107"/>
    <mergeCell ref="B108:C108"/>
    <mergeCell ref="B109:C109"/>
    <mergeCell ref="A110:C110"/>
    <mergeCell ref="A111:D111"/>
    <mergeCell ref="A112:D112"/>
    <mergeCell ref="A117:D117"/>
    <mergeCell ref="A119:D119"/>
    <mergeCell ref="B120:C120"/>
    <mergeCell ref="B121:C121"/>
    <mergeCell ref="B122:C122"/>
    <mergeCell ref="B123:C123"/>
    <mergeCell ref="B124:C124"/>
    <mergeCell ref="B125:C125"/>
    <mergeCell ref="B126:C126"/>
    <mergeCell ref="A127:C127"/>
    <mergeCell ref="A129:D129"/>
    <mergeCell ref="B130:C130"/>
    <mergeCell ref="B131:C131"/>
    <mergeCell ref="B132:C132"/>
    <mergeCell ref="B133:C133"/>
    <mergeCell ref="B134:C134"/>
    <mergeCell ref="B135:C135"/>
    <mergeCell ref="A136:C136"/>
    <mergeCell ref="A140:D140"/>
    <mergeCell ref="A148:B148"/>
    <mergeCell ref="A150:D150"/>
    <mergeCell ref="A152:D152"/>
    <mergeCell ref="A154:D154"/>
    <mergeCell ref="A155:C155"/>
    <mergeCell ref="B156:C156"/>
    <mergeCell ref="B157:C157"/>
    <mergeCell ref="B158:C158"/>
    <mergeCell ref="B159:C159"/>
    <mergeCell ref="B160:C160"/>
    <mergeCell ref="A161:C161"/>
    <mergeCell ref="B162:C162"/>
    <mergeCell ref="A163:C163"/>
    <mergeCell ref="A114:D115"/>
  </mergeCells>
  <printOptions horizontalCentered="1" verticalCentered="1"/>
  <pageMargins left="0.5118110236220472" right="0.5118110236220472" top="0.7874015748031497" bottom="0.7874015748031497" header="0.31496062992125984" footer="0.31496062992125984"/>
  <pageSetup fitToHeight="0" orientation="portrait" paperSize="9" scale="80"/>
</worksheet>
</file>

<file path=xl/worksheets/sheet4.xml><?xml version="1.0" encoding="utf-8"?>
<worksheet xmlns="http://schemas.openxmlformats.org/spreadsheetml/2006/main" xmlns:r="http://schemas.openxmlformats.org/officeDocument/2006/relationships">
  <dimension ref="A1:G166"/>
  <sheetViews>
    <sheetView zoomScale="110" zoomScaleNormal="110" workbookViewId="0" topLeftCell="A1">
      <selection activeCell="A1" sqref="A1:D1"/>
    </sheetView>
  </sheetViews>
  <sheetFormatPr defaultColWidth="9.140625" defaultRowHeight="15"/>
  <cols>
    <col min="1" max="1" width="8.7109375" style="181" customWidth="1"/>
    <col min="2" max="2" width="58.7109375" style="181" customWidth="1"/>
    <col min="3" max="3" width="14.140625" style="181" bestFit="1" customWidth="1"/>
    <col min="4" max="4" width="21.8515625" style="181" customWidth="1"/>
    <col min="5" max="6" width="9.140625" style="181" customWidth="1"/>
    <col min="7" max="7" width="10.421875" style="181" bestFit="1" customWidth="1"/>
    <col min="8" max="16384" width="9.140625" style="181" customWidth="1"/>
  </cols>
  <sheetData>
    <row r="1" spans="1:4" ht="12.75">
      <c r="A1" s="182" t="s">
        <v>185</v>
      </c>
      <c r="B1" s="182"/>
      <c r="C1" s="182"/>
      <c r="D1" s="182"/>
    </row>
    <row r="2" spans="1:3" ht="12.75">
      <c r="A2" s="182"/>
      <c r="B2" s="182"/>
      <c r="C2" s="182"/>
    </row>
    <row r="3" spans="1:4" ht="12.75">
      <c r="A3" s="183" t="s">
        <v>41</v>
      </c>
      <c r="B3" s="183"/>
      <c r="C3" s="183"/>
      <c r="D3" s="183"/>
    </row>
    <row r="5" spans="1:4" ht="12.75">
      <c r="A5" s="183" t="s">
        <v>42</v>
      </c>
      <c r="B5" s="183"/>
      <c r="C5" s="183"/>
      <c r="D5" s="183"/>
    </row>
    <row r="6" spans="1:4" ht="12.75">
      <c r="A6" s="184" t="s">
        <v>43</v>
      </c>
      <c r="B6" s="184"/>
      <c r="C6" s="184"/>
      <c r="D6" s="184"/>
    </row>
    <row r="7" spans="1:4" ht="12.75">
      <c r="A7" s="184" t="s">
        <v>44</v>
      </c>
      <c r="B7" s="184"/>
      <c r="C7" s="184"/>
      <c r="D7" s="184"/>
    </row>
    <row r="8" spans="1:4" ht="12.75">
      <c r="A8" s="185" t="s">
        <v>45</v>
      </c>
      <c r="B8" s="185"/>
      <c r="C8" s="185"/>
      <c r="D8" s="185"/>
    </row>
    <row r="9" spans="1:2" ht="12.75">
      <c r="A9" s="183"/>
      <c r="B9" s="183"/>
    </row>
    <row r="10" spans="1:4" ht="12.75">
      <c r="A10" s="183" t="s">
        <v>46</v>
      </c>
      <c r="B10" s="183"/>
      <c r="C10" s="183"/>
      <c r="D10" s="183"/>
    </row>
    <row r="11" spans="1:2" ht="15.75" customHeight="1">
      <c r="A11" s="183"/>
      <c r="B11" s="183"/>
    </row>
    <row r="12" spans="1:4" ht="12.75">
      <c r="A12" s="186" t="s">
        <v>47</v>
      </c>
      <c r="B12" s="187" t="s">
        <v>48</v>
      </c>
      <c r="C12" s="188"/>
      <c r="D12" s="189"/>
    </row>
    <row r="13" spans="1:4" ht="12.75">
      <c r="A13" s="186" t="s">
        <v>49</v>
      </c>
      <c r="B13" s="187" t="s">
        <v>50</v>
      </c>
      <c r="C13" s="188"/>
      <c r="D13" s="189"/>
    </row>
    <row r="14" spans="1:4" ht="12.75">
      <c r="A14" s="186" t="s">
        <v>51</v>
      </c>
      <c r="B14" s="190" t="s">
        <v>52</v>
      </c>
      <c r="C14" s="191"/>
      <c r="D14" s="189"/>
    </row>
    <row r="15" spans="1:4" ht="12.75">
      <c r="A15" s="186" t="s">
        <v>53</v>
      </c>
      <c r="B15" s="192" t="s">
        <v>54</v>
      </c>
      <c r="C15" s="193"/>
      <c r="D15" s="194"/>
    </row>
    <row r="16" spans="1:4" ht="12.75">
      <c r="A16" s="183"/>
      <c r="B16" s="195"/>
      <c r="C16" s="195"/>
      <c r="D16" s="195"/>
    </row>
    <row r="17" spans="1:4" ht="12.75">
      <c r="A17" s="183"/>
      <c r="B17" s="195"/>
      <c r="C17" s="195"/>
      <c r="D17" s="195"/>
    </row>
    <row r="18" spans="1:4" ht="12.75">
      <c r="A18" s="196" t="s">
        <v>55</v>
      </c>
      <c r="B18" s="196"/>
      <c r="C18" s="196"/>
      <c r="D18" s="196"/>
    </row>
    <row r="20" spans="1:4" ht="57" customHeight="1">
      <c r="A20" s="197" t="s">
        <v>56</v>
      </c>
      <c r="B20" s="197"/>
      <c r="C20" s="197" t="s">
        <v>172</v>
      </c>
      <c r="D20" s="198" t="s">
        <v>58</v>
      </c>
    </row>
    <row r="21" spans="1:4" ht="57.75" customHeight="1">
      <c r="A21" s="199" t="s">
        <v>186</v>
      </c>
      <c r="B21" s="199"/>
      <c r="C21" s="364">
        <v>976.25</v>
      </c>
      <c r="D21" s="201">
        <v>1</v>
      </c>
    </row>
    <row r="22" spans="1:4" ht="15">
      <c r="A22" s="202"/>
      <c r="B22" s="202"/>
      <c r="C22" s="203"/>
      <c r="D22" s="204"/>
    </row>
    <row r="23" spans="1:4" ht="30" customHeight="1">
      <c r="A23" s="365" t="s">
        <v>61</v>
      </c>
      <c r="B23" s="365"/>
      <c r="C23" s="365"/>
      <c r="D23" s="365"/>
    </row>
    <row r="24" ht="8.25" customHeight="1"/>
    <row r="25" spans="1:4" ht="27" customHeight="1">
      <c r="A25" s="366" t="s">
        <v>62</v>
      </c>
      <c r="B25" s="366"/>
      <c r="C25" s="366"/>
      <c r="D25" s="366"/>
    </row>
    <row r="27" spans="1:4" ht="12.75">
      <c r="A27" s="182"/>
      <c r="B27" s="182"/>
      <c r="C27" s="182"/>
      <c r="D27" s="182"/>
    </row>
    <row r="29" ht="12.75">
      <c r="A29" s="208" t="s">
        <v>63</v>
      </c>
    </row>
    <row r="31" ht="12.75">
      <c r="A31" s="208" t="s">
        <v>64</v>
      </c>
    </row>
    <row r="33" spans="1:4" ht="18.75" customHeight="1">
      <c r="A33" s="209" t="s">
        <v>65</v>
      </c>
      <c r="B33" s="209"/>
      <c r="C33" s="209"/>
      <c r="D33" s="210"/>
    </row>
    <row r="34" spans="1:4" ht="13.5" customHeight="1">
      <c r="A34" s="211" t="s">
        <v>66</v>
      </c>
      <c r="B34" s="212"/>
      <c r="C34" s="212"/>
      <c r="D34" s="213"/>
    </row>
    <row r="35" spans="1:4" ht="15">
      <c r="A35" s="214">
        <v>1</v>
      </c>
      <c r="B35" s="215" t="s">
        <v>67</v>
      </c>
      <c r="C35" s="215"/>
      <c r="D35" s="216" t="s">
        <v>68</v>
      </c>
    </row>
    <row r="36" spans="1:4" ht="20.25" customHeight="1">
      <c r="A36" s="214">
        <v>2</v>
      </c>
      <c r="B36" s="217" t="s">
        <v>69</v>
      </c>
      <c r="C36" s="218"/>
      <c r="D36" s="219" t="s">
        <v>174</v>
      </c>
    </row>
    <row r="37" spans="1:4" ht="21" customHeight="1">
      <c r="A37" s="220">
        <v>3</v>
      </c>
      <c r="B37" s="221" t="s">
        <v>71</v>
      </c>
      <c r="C37" s="221"/>
      <c r="D37" s="222"/>
    </row>
    <row r="38" spans="1:4" ht="15">
      <c r="A38" s="220">
        <v>4</v>
      </c>
      <c r="B38" s="221" t="s">
        <v>72</v>
      </c>
      <c r="C38" s="221"/>
      <c r="D38" s="219" t="s">
        <v>175</v>
      </c>
    </row>
    <row r="39" spans="1:4" ht="18.75" customHeight="1">
      <c r="A39" s="223">
        <v>5</v>
      </c>
      <c r="B39" s="224" t="s">
        <v>74</v>
      </c>
      <c r="C39" s="224"/>
      <c r="D39" s="225"/>
    </row>
    <row r="40" spans="1:4" ht="15">
      <c r="A40" s="204"/>
      <c r="B40" s="204"/>
      <c r="C40" s="204"/>
      <c r="D40" s="204"/>
    </row>
    <row r="41" spans="1:4" ht="12.75">
      <c r="A41" s="264" t="s">
        <v>176</v>
      </c>
      <c r="B41" s="264"/>
      <c r="C41" s="264"/>
      <c r="D41" s="227"/>
    </row>
    <row r="42" spans="1:4" ht="12.75">
      <c r="A42" s="264"/>
      <c r="B42" s="264"/>
      <c r="C42" s="264"/>
      <c r="D42" s="227"/>
    </row>
    <row r="43" spans="1:4" ht="12.75">
      <c r="A43" s="181" t="s">
        <v>187</v>
      </c>
      <c r="B43" s="227"/>
      <c r="C43" s="227"/>
      <c r="D43" s="227"/>
    </row>
    <row r="44" spans="2:4" ht="12.75">
      <c r="B44" s="227"/>
      <c r="C44" s="227"/>
      <c r="D44" s="227"/>
    </row>
    <row r="45" spans="1:4" ht="12.75">
      <c r="A45" s="230" t="s">
        <v>77</v>
      </c>
      <c r="B45" s="230"/>
      <c r="C45" s="230"/>
      <c r="D45" s="230"/>
    </row>
    <row r="46" spans="1:4" ht="13.5">
      <c r="A46" s="230"/>
      <c r="B46" s="230"/>
      <c r="C46" s="230"/>
      <c r="D46" s="230"/>
    </row>
    <row r="47" spans="1:4" ht="15.75" customHeight="1">
      <c r="A47" s="211">
        <v>1</v>
      </c>
      <c r="B47" s="211" t="s">
        <v>78</v>
      </c>
      <c r="C47" s="213"/>
      <c r="D47" s="213" t="s">
        <v>79</v>
      </c>
    </row>
    <row r="48" spans="1:4" ht="12.75">
      <c r="A48" s="367" t="s">
        <v>47</v>
      </c>
      <c r="B48" s="234" t="s">
        <v>80</v>
      </c>
      <c r="C48" s="234"/>
      <c r="D48" s="368"/>
    </row>
    <row r="49" spans="1:4" ht="12.75">
      <c r="A49" s="369" t="s">
        <v>49</v>
      </c>
      <c r="B49" s="370" t="s">
        <v>188</v>
      </c>
      <c r="C49" s="371"/>
      <c r="D49" s="372"/>
    </row>
    <row r="50" spans="1:4" ht="13.5">
      <c r="A50" s="373" t="s">
        <v>51</v>
      </c>
      <c r="B50" s="237" t="s">
        <v>178</v>
      </c>
      <c r="C50" s="237"/>
      <c r="D50" s="374"/>
    </row>
    <row r="51" spans="1:4" ht="14.25" customHeight="1">
      <c r="A51" s="239" t="s">
        <v>82</v>
      </c>
      <c r="B51" s="240"/>
      <c r="C51" s="241"/>
      <c r="D51" s="375">
        <f>SUM(D48:D50)</f>
        <v>0</v>
      </c>
    </row>
    <row r="52" spans="1:4" ht="12.75">
      <c r="A52" s="243"/>
      <c r="B52" s="244"/>
      <c r="C52" s="244"/>
      <c r="D52" s="376"/>
    </row>
    <row r="53" spans="1:4" ht="33.75" customHeight="1">
      <c r="A53" s="205" t="s">
        <v>179</v>
      </c>
      <c r="B53" s="205"/>
      <c r="C53" s="205"/>
      <c r="D53" s="205"/>
    </row>
    <row r="54" spans="1:4" ht="12.75">
      <c r="A54" s="246"/>
      <c r="B54" s="247"/>
      <c r="C54" s="248"/>
      <c r="D54" s="249"/>
    </row>
    <row r="55" spans="1:4" ht="12.75" customHeight="1">
      <c r="A55" s="230" t="s">
        <v>84</v>
      </c>
      <c r="B55" s="230"/>
      <c r="C55" s="230"/>
      <c r="D55" s="230"/>
    </row>
    <row r="56" spans="1:4" ht="12.75">
      <c r="A56" s="230"/>
      <c r="B56" s="230"/>
      <c r="C56" s="230"/>
      <c r="D56" s="230"/>
    </row>
    <row r="57" spans="1:4" ht="13.5" customHeight="1">
      <c r="A57" s="230" t="s">
        <v>189</v>
      </c>
      <c r="B57" s="230"/>
      <c r="C57" s="230"/>
      <c r="D57" s="230"/>
    </row>
    <row r="58" spans="1:4" ht="13.5">
      <c r="A58" s="211" t="s">
        <v>86</v>
      </c>
      <c r="B58" s="250" t="s">
        <v>87</v>
      </c>
      <c r="C58" s="251"/>
      <c r="D58" s="213" t="s">
        <v>79</v>
      </c>
    </row>
    <row r="59" spans="1:4" ht="12.75">
      <c r="A59" s="252" t="s">
        <v>47</v>
      </c>
      <c r="B59" s="253" t="s">
        <v>88</v>
      </c>
      <c r="C59" s="253"/>
      <c r="D59" s="254">
        <f>D51*C59</f>
        <v>0</v>
      </c>
    </row>
    <row r="60" spans="1:4" ht="12.75">
      <c r="A60" s="377" t="s">
        <v>49</v>
      </c>
      <c r="B60" s="378" t="s">
        <v>190</v>
      </c>
      <c r="C60" s="379"/>
      <c r="D60" s="254">
        <f>D51*C60</f>
        <v>0</v>
      </c>
    </row>
    <row r="61" spans="1:4" ht="13.5">
      <c r="A61" s="377" t="s">
        <v>51</v>
      </c>
      <c r="B61" s="258" t="s">
        <v>90</v>
      </c>
      <c r="C61" s="258"/>
      <c r="D61" s="259">
        <f>D51*C61</f>
        <v>0</v>
      </c>
    </row>
    <row r="62" spans="1:4" ht="15.75" customHeight="1">
      <c r="A62" s="380" t="s">
        <v>91</v>
      </c>
      <c r="B62" s="381"/>
      <c r="C62" s="303"/>
      <c r="D62" s="260">
        <f>SUM(D59:D61)</f>
        <v>0</v>
      </c>
    </row>
    <row r="63" spans="1:4" ht="12.75">
      <c r="A63" s="243"/>
      <c r="B63" s="261"/>
      <c r="C63" s="261"/>
      <c r="D63" s="262"/>
    </row>
    <row r="64" spans="1:4" ht="49.5" customHeight="1">
      <c r="A64" s="205" t="s">
        <v>92</v>
      </c>
      <c r="B64" s="205"/>
      <c r="C64" s="205"/>
      <c r="D64" s="205"/>
    </row>
    <row r="65" spans="1:4" ht="34.5" customHeight="1">
      <c r="A65" s="226" t="s">
        <v>93</v>
      </c>
      <c r="B65" s="226"/>
      <c r="C65" s="226"/>
      <c r="D65" s="226"/>
    </row>
    <row r="66" spans="1:7" ht="63" customHeight="1">
      <c r="A66" s="263" t="s">
        <v>94</v>
      </c>
      <c r="B66" s="263"/>
      <c r="C66" s="263"/>
      <c r="D66" s="263"/>
      <c r="G66" s="382"/>
    </row>
    <row r="67" spans="1:4" ht="12.75">
      <c r="A67" s="264"/>
      <c r="B67" s="264"/>
      <c r="C67" s="264"/>
      <c r="D67" s="264"/>
    </row>
    <row r="68" spans="1:4" ht="30" customHeight="1">
      <c r="A68" s="209" t="s">
        <v>95</v>
      </c>
      <c r="B68" s="265"/>
      <c r="C68" s="265"/>
      <c r="D68" s="265"/>
    </row>
    <row r="69" spans="1:4" ht="13.5">
      <c r="A69" s="211" t="s">
        <v>96</v>
      </c>
      <c r="B69" s="231" t="s">
        <v>97</v>
      </c>
      <c r="C69" s="383" t="s">
        <v>98</v>
      </c>
      <c r="D69" s="231" t="s">
        <v>79</v>
      </c>
    </row>
    <row r="70" spans="1:4" ht="12.75">
      <c r="A70" s="384" t="s">
        <v>47</v>
      </c>
      <c r="B70" s="215" t="s">
        <v>99</v>
      </c>
      <c r="C70" s="385">
        <v>0.2</v>
      </c>
      <c r="D70" s="386"/>
    </row>
    <row r="71" spans="1:4" ht="12.75">
      <c r="A71" s="387" t="s">
        <v>49</v>
      </c>
      <c r="B71" s="221" t="s">
        <v>100</v>
      </c>
      <c r="C71" s="271">
        <v>0.025</v>
      </c>
      <c r="D71" s="388"/>
    </row>
    <row r="72" spans="1:4" ht="12.75">
      <c r="A72" s="387" t="s">
        <v>51</v>
      </c>
      <c r="B72" s="273" t="s">
        <v>101</v>
      </c>
      <c r="C72" s="274"/>
      <c r="D72" s="388"/>
    </row>
    <row r="73" spans="1:4" ht="12.75">
      <c r="A73" s="387" t="s">
        <v>53</v>
      </c>
      <c r="B73" s="221" t="s">
        <v>102</v>
      </c>
      <c r="C73" s="271">
        <v>0.015</v>
      </c>
      <c r="D73" s="388"/>
    </row>
    <row r="74" spans="1:4" ht="12.75">
      <c r="A74" s="387" t="s">
        <v>103</v>
      </c>
      <c r="B74" s="221" t="s">
        <v>104</v>
      </c>
      <c r="C74" s="271">
        <v>0.01</v>
      </c>
      <c r="D74" s="388"/>
    </row>
    <row r="75" spans="1:4" ht="12.75">
      <c r="A75" s="387" t="s">
        <v>105</v>
      </c>
      <c r="B75" s="221" t="s">
        <v>106</v>
      </c>
      <c r="C75" s="271">
        <v>0.006</v>
      </c>
      <c r="D75" s="388"/>
    </row>
    <row r="76" spans="1:4" ht="12.75">
      <c r="A76" s="387" t="s">
        <v>107</v>
      </c>
      <c r="B76" s="221" t="s">
        <v>108</v>
      </c>
      <c r="C76" s="271">
        <v>0.002</v>
      </c>
      <c r="D76" s="388"/>
    </row>
    <row r="77" spans="1:4" ht="13.5">
      <c r="A77" s="389" t="s">
        <v>109</v>
      </c>
      <c r="B77" s="276" t="s">
        <v>110</v>
      </c>
      <c r="C77" s="277">
        <v>0.08</v>
      </c>
      <c r="D77" s="390"/>
    </row>
    <row r="78" spans="1:4" ht="13.5">
      <c r="A78" s="211" t="s">
        <v>91</v>
      </c>
      <c r="B78" s="212"/>
      <c r="C78" s="279"/>
      <c r="D78" s="391">
        <f>SUM(D70:D77)</f>
        <v>0</v>
      </c>
    </row>
    <row r="79" spans="1:4" ht="31.5" customHeight="1">
      <c r="A79" s="205" t="s">
        <v>191</v>
      </c>
      <c r="B79" s="205"/>
      <c r="C79" s="205"/>
      <c r="D79" s="205"/>
    </row>
    <row r="80" spans="1:4" ht="33" customHeight="1">
      <c r="A80" s="207" t="s">
        <v>112</v>
      </c>
      <c r="B80" s="207"/>
      <c r="C80" s="207"/>
      <c r="D80" s="207"/>
    </row>
    <row r="81" spans="1:4" ht="12.75" customHeight="1">
      <c r="A81" s="226" t="s">
        <v>192</v>
      </c>
      <c r="B81" s="226"/>
      <c r="C81" s="226"/>
      <c r="D81" s="226"/>
    </row>
    <row r="82" spans="1:4" ht="12.75">
      <c r="A82" s="230"/>
      <c r="B82" s="230"/>
      <c r="C82" s="230"/>
      <c r="D82" s="230"/>
    </row>
    <row r="83" spans="1:4" ht="16.5" customHeight="1">
      <c r="A83" s="209" t="s">
        <v>114</v>
      </c>
      <c r="B83" s="265"/>
      <c r="C83" s="265"/>
      <c r="D83" s="265"/>
    </row>
    <row r="84" spans="1:4" ht="13.5">
      <c r="A84" s="211" t="s">
        <v>115</v>
      </c>
      <c r="B84" s="280" t="s">
        <v>116</v>
      </c>
      <c r="C84" s="281"/>
      <c r="D84" s="231" t="s">
        <v>79</v>
      </c>
    </row>
    <row r="85" spans="1:4" ht="12.75">
      <c r="A85" s="233" t="s">
        <v>47</v>
      </c>
      <c r="B85" s="253" t="s">
        <v>117</v>
      </c>
      <c r="C85" s="253"/>
      <c r="D85" s="254"/>
    </row>
    <row r="86" spans="1:4" ht="12.75">
      <c r="A86" s="267" t="s">
        <v>49</v>
      </c>
      <c r="B86" s="215" t="s">
        <v>118</v>
      </c>
      <c r="C86" s="215"/>
      <c r="D86" s="278"/>
    </row>
    <row r="87" spans="1:4" ht="12.75">
      <c r="A87" s="270" t="s">
        <v>51</v>
      </c>
      <c r="B87" s="221" t="s">
        <v>119</v>
      </c>
      <c r="C87" s="221"/>
      <c r="D87" s="282"/>
    </row>
    <row r="88" spans="1:4" ht="13.5">
      <c r="A88" s="392" t="s">
        <v>53</v>
      </c>
      <c r="B88" s="393" t="s">
        <v>81</v>
      </c>
      <c r="C88" s="393"/>
      <c r="D88" s="283"/>
    </row>
    <row r="89" spans="1:4" ht="13.5">
      <c r="A89" s="394" t="s">
        <v>91</v>
      </c>
      <c r="B89" s="395"/>
      <c r="C89" s="395"/>
      <c r="D89" s="260">
        <f>SUM(D85:D88)</f>
        <v>0</v>
      </c>
    </row>
    <row r="90" spans="1:4" ht="12.75">
      <c r="A90" s="284"/>
      <c r="B90" s="284"/>
      <c r="C90" s="284"/>
      <c r="D90" s="262"/>
    </row>
    <row r="91" spans="1:4" ht="24" customHeight="1">
      <c r="A91" s="226" t="s">
        <v>120</v>
      </c>
      <c r="B91" s="226"/>
      <c r="C91" s="226"/>
      <c r="D91" s="226"/>
    </row>
    <row r="92" spans="1:4" ht="10.5" customHeight="1">
      <c r="A92" s="226"/>
      <c r="B92" s="226"/>
      <c r="C92" s="226"/>
      <c r="D92" s="226"/>
    </row>
    <row r="93" spans="1:4" ht="28.5" customHeight="1">
      <c r="A93" s="285" t="s">
        <v>193</v>
      </c>
      <c r="B93" s="285"/>
      <c r="C93" s="285"/>
      <c r="D93" s="285"/>
    </row>
    <row r="94" spans="1:4" ht="12.75">
      <c r="A94" s="264"/>
      <c r="B94" s="264"/>
      <c r="C94" s="264"/>
      <c r="D94" s="264"/>
    </row>
    <row r="95" spans="1:4" ht="12.75">
      <c r="A95" s="196" t="s">
        <v>122</v>
      </c>
      <c r="B95" s="196"/>
      <c r="C95" s="196"/>
      <c r="D95" s="196"/>
    </row>
    <row r="96" spans="1:4" ht="13.5">
      <c r="A96" s="230"/>
      <c r="B96" s="230"/>
      <c r="C96" s="230"/>
      <c r="D96" s="230"/>
    </row>
    <row r="97" spans="1:4" ht="13.5">
      <c r="A97" s="231">
        <v>2</v>
      </c>
      <c r="B97" s="280" t="s">
        <v>123</v>
      </c>
      <c r="C97" s="281"/>
      <c r="D97" s="231" t="s">
        <v>79</v>
      </c>
    </row>
    <row r="98" spans="1:4" ht="12.75">
      <c r="A98" s="267" t="s">
        <v>86</v>
      </c>
      <c r="B98" s="286" t="s">
        <v>124</v>
      </c>
      <c r="C98" s="287"/>
      <c r="D98" s="278"/>
    </row>
    <row r="99" spans="1:4" ht="12.75">
      <c r="A99" s="267" t="s">
        <v>96</v>
      </c>
      <c r="B99" s="217" t="s">
        <v>97</v>
      </c>
      <c r="C99" s="218"/>
      <c r="D99" s="278"/>
    </row>
    <row r="100" spans="1:4" ht="13.5">
      <c r="A100" s="275" t="s">
        <v>115</v>
      </c>
      <c r="B100" s="288" t="s">
        <v>125</v>
      </c>
      <c r="C100" s="289"/>
      <c r="D100" s="283"/>
    </row>
    <row r="101" spans="1:4" ht="13.5">
      <c r="A101" s="239" t="s">
        <v>91</v>
      </c>
      <c r="B101" s="240"/>
      <c r="C101" s="241"/>
      <c r="D101" s="260">
        <f>SUM(D98:D100)</f>
        <v>0</v>
      </c>
    </row>
    <row r="102" spans="1:4" ht="12.75">
      <c r="A102" s="290"/>
      <c r="B102" s="290"/>
      <c r="C102" s="290"/>
      <c r="D102" s="290"/>
    </row>
    <row r="103" spans="1:4" ht="13.5" customHeight="1">
      <c r="A103" s="291" t="s">
        <v>126</v>
      </c>
      <c r="B103" s="291"/>
      <c r="C103" s="291"/>
      <c r="D103" s="291"/>
    </row>
    <row r="104" spans="1:4" ht="13.5">
      <c r="A104" s="211">
        <v>3</v>
      </c>
      <c r="B104" s="211" t="s">
        <v>127</v>
      </c>
      <c r="C104" s="213"/>
      <c r="D104" s="231" t="s">
        <v>79</v>
      </c>
    </row>
    <row r="105" spans="1:4" ht="12.75">
      <c r="A105" s="292" t="s">
        <v>47</v>
      </c>
      <c r="B105" s="253" t="s">
        <v>128</v>
      </c>
      <c r="C105" s="253"/>
      <c r="D105" s="293">
        <f aca="true" t="shared" si="0" ref="D105:D110">$D$50*C105</f>
        <v>0</v>
      </c>
    </row>
    <row r="106" spans="1:4" ht="12.75">
      <c r="A106" s="294" t="s">
        <v>49</v>
      </c>
      <c r="B106" s="295" t="s">
        <v>129</v>
      </c>
      <c r="C106" s="295"/>
      <c r="D106" s="296">
        <f t="shared" si="0"/>
        <v>0</v>
      </c>
    </row>
    <row r="107" spans="1:4" ht="12.75">
      <c r="A107" s="294" t="s">
        <v>51</v>
      </c>
      <c r="B107" s="295" t="s">
        <v>130</v>
      </c>
      <c r="C107" s="295"/>
      <c r="D107" s="296">
        <f t="shared" si="0"/>
        <v>0</v>
      </c>
    </row>
    <row r="108" spans="1:4" ht="12.75">
      <c r="A108" s="294" t="s">
        <v>53</v>
      </c>
      <c r="B108" s="295" t="s">
        <v>131</v>
      </c>
      <c r="C108" s="295"/>
      <c r="D108" s="296">
        <f t="shared" si="0"/>
        <v>0</v>
      </c>
    </row>
    <row r="109" spans="1:4" ht="12.75">
      <c r="A109" s="294" t="s">
        <v>103</v>
      </c>
      <c r="B109" s="295" t="s">
        <v>132</v>
      </c>
      <c r="C109" s="295"/>
      <c r="D109" s="296">
        <f t="shared" si="0"/>
        <v>0</v>
      </c>
    </row>
    <row r="110" spans="1:4" ht="13.5">
      <c r="A110" s="297" t="s">
        <v>105</v>
      </c>
      <c r="B110" s="258" t="s">
        <v>133</v>
      </c>
      <c r="C110" s="258"/>
      <c r="D110" s="298">
        <f t="shared" si="0"/>
        <v>0</v>
      </c>
    </row>
    <row r="111" spans="1:4" ht="13.5" customHeight="1">
      <c r="A111" s="239" t="s">
        <v>91</v>
      </c>
      <c r="B111" s="240"/>
      <c r="C111" s="241"/>
      <c r="D111" s="260">
        <f>SUM(D105:D110)</f>
        <v>0</v>
      </c>
    </row>
    <row r="112" spans="1:4" ht="12.75">
      <c r="A112" s="299"/>
      <c r="B112" s="299"/>
      <c r="C112" s="299"/>
      <c r="D112" s="299"/>
    </row>
    <row r="113" spans="1:4" ht="12.75">
      <c r="A113" s="291" t="s">
        <v>134</v>
      </c>
      <c r="B113" s="291"/>
      <c r="C113" s="291"/>
      <c r="D113" s="291"/>
    </row>
    <row r="114" spans="1:4" ht="12.75">
      <c r="A114" s="291"/>
      <c r="B114" s="291"/>
      <c r="C114" s="291"/>
      <c r="D114" s="291"/>
    </row>
    <row r="115" spans="1:4" ht="12.75" customHeight="1">
      <c r="A115" s="300" t="s">
        <v>194</v>
      </c>
      <c r="B115" s="300"/>
      <c r="C115" s="300"/>
      <c r="D115" s="300"/>
    </row>
    <row r="116" spans="1:4" ht="43.5" customHeight="1">
      <c r="A116" s="300"/>
      <c r="B116" s="300"/>
      <c r="C116" s="300"/>
      <c r="D116" s="300"/>
    </row>
    <row r="117" spans="1:4" ht="3" customHeight="1">
      <c r="A117" s="300"/>
      <c r="B117" s="300"/>
      <c r="C117" s="300"/>
      <c r="D117" s="300"/>
    </row>
    <row r="118" spans="1:4" ht="3" customHeight="1">
      <c r="A118" s="300"/>
      <c r="B118" s="300"/>
      <c r="C118" s="300"/>
      <c r="D118" s="300"/>
    </row>
    <row r="119" spans="1:4" ht="12.75">
      <c r="A119" s="300"/>
      <c r="B119" s="300"/>
      <c r="C119" s="300"/>
      <c r="D119" s="300"/>
    </row>
    <row r="120" spans="1:4" ht="32.25" customHeight="1">
      <c r="A120" s="301" t="s">
        <v>195</v>
      </c>
      <c r="B120" s="301"/>
      <c r="C120" s="301"/>
      <c r="D120" s="301"/>
    </row>
    <row r="121" spans="1:4" ht="15.75" customHeight="1">
      <c r="A121" s="396" t="s">
        <v>137</v>
      </c>
      <c r="B121" s="302" t="s">
        <v>138</v>
      </c>
      <c r="C121" s="303"/>
      <c r="D121" s="396" t="s">
        <v>79</v>
      </c>
    </row>
    <row r="122" spans="1:4" ht="12.75">
      <c r="A122" s="304" t="s">
        <v>47</v>
      </c>
      <c r="B122" s="305" t="s">
        <v>139</v>
      </c>
      <c r="C122" s="305"/>
      <c r="D122" s="306">
        <f>$D$51/12</f>
        <v>0</v>
      </c>
    </row>
    <row r="123" spans="1:4" ht="12.75">
      <c r="A123" s="307" t="s">
        <v>49</v>
      </c>
      <c r="B123" s="308" t="s">
        <v>140</v>
      </c>
      <c r="C123" s="308"/>
      <c r="D123" s="306">
        <f>$D$51*C123</f>
        <v>0</v>
      </c>
    </row>
    <row r="124" spans="1:4" ht="12.75">
      <c r="A124" s="307" t="s">
        <v>51</v>
      </c>
      <c r="B124" s="308" t="s">
        <v>141</v>
      </c>
      <c r="C124" s="308"/>
      <c r="D124" s="306">
        <f>$D$51*C124</f>
        <v>0</v>
      </c>
    </row>
    <row r="125" spans="1:4" ht="12.75">
      <c r="A125" s="307" t="s">
        <v>53</v>
      </c>
      <c r="B125" s="308" t="s">
        <v>142</v>
      </c>
      <c r="C125" s="308"/>
      <c r="D125" s="306">
        <f>$D$51*C125</f>
        <v>0</v>
      </c>
    </row>
    <row r="126" spans="1:4" ht="12.75">
      <c r="A126" s="307" t="s">
        <v>103</v>
      </c>
      <c r="B126" s="308" t="s">
        <v>143</v>
      </c>
      <c r="C126" s="308"/>
      <c r="D126" s="306">
        <f>$D$51*C126</f>
        <v>0</v>
      </c>
    </row>
    <row r="127" spans="1:4" ht="13.5">
      <c r="A127" s="307" t="s">
        <v>105</v>
      </c>
      <c r="B127" s="308" t="s">
        <v>144</v>
      </c>
      <c r="C127" s="308"/>
      <c r="D127" s="306">
        <f>$D$51*C127</f>
        <v>0</v>
      </c>
    </row>
    <row r="128" spans="1:4" ht="13.5" customHeight="1">
      <c r="A128" s="239" t="s">
        <v>91</v>
      </c>
      <c r="B128" s="240"/>
      <c r="C128" s="241"/>
      <c r="D128" s="397">
        <f>SUM(D122:D127)</f>
        <v>0</v>
      </c>
    </row>
    <row r="129" spans="1:4" ht="12.75">
      <c r="A129" s="290"/>
      <c r="B129" s="290"/>
      <c r="C129" s="290"/>
      <c r="D129" s="290"/>
    </row>
    <row r="130" spans="1:4" ht="12.75">
      <c r="A130" s="312"/>
      <c r="B130" s="313"/>
      <c r="C130" s="313"/>
      <c r="D130" s="314"/>
    </row>
    <row r="131" spans="1:4" ht="13.5" customHeight="1">
      <c r="A131" s="291" t="s">
        <v>145</v>
      </c>
      <c r="B131" s="291"/>
      <c r="C131" s="291"/>
      <c r="D131" s="291"/>
    </row>
    <row r="132" spans="1:4" ht="15" customHeight="1">
      <c r="A132" s="231">
        <v>5</v>
      </c>
      <c r="B132" s="211" t="s">
        <v>146</v>
      </c>
      <c r="C132" s="213"/>
      <c r="D132" s="231" t="s">
        <v>79</v>
      </c>
    </row>
    <row r="133" spans="1:4" ht="12.75">
      <c r="A133" s="233" t="s">
        <v>47</v>
      </c>
      <c r="B133" s="315" t="s">
        <v>147</v>
      </c>
      <c r="C133" s="315">
        <v>0.0004</v>
      </c>
      <c r="D133" s="254">
        <f>'INSUMOS LIMPEZA'!I22</f>
        <v>0</v>
      </c>
    </row>
    <row r="134" spans="1:4" ht="12.75">
      <c r="A134" s="316" t="s">
        <v>49</v>
      </c>
      <c r="B134" s="317" t="s">
        <v>181</v>
      </c>
      <c r="C134" s="318"/>
      <c r="D134" s="319">
        <f>'INSUMOS LIMPEZA'!I65</f>
        <v>0</v>
      </c>
    </row>
    <row r="135" spans="1:4" ht="12.75">
      <c r="A135" s="316" t="s">
        <v>51</v>
      </c>
      <c r="B135" s="317" t="s">
        <v>182</v>
      </c>
      <c r="C135" s="318"/>
      <c r="D135" s="319">
        <f>'INSUMOS LIMPEZA'!I99</f>
        <v>0</v>
      </c>
    </row>
    <row r="136" spans="1:4" ht="12.75">
      <c r="A136" s="316" t="s">
        <v>53</v>
      </c>
      <c r="B136" s="317" t="s">
        <v>183</v>
      </c>
      <c r="C136" s="318"/>
      <c r="D136" s="319">
        <f>'INSUMOS LIMPEZA'!I122</f>
        <v>0</v>
      </c>
    </row>
    <row r="137" spans="1:4" ht="13.5" customHeight="1">
      <c r="A137" s="316" t="s">
        <v>103</v>
      </c>
      <c r="B137" s="320" t="s">
        <v>148</v>
      </c>
      <c r="C137" s="320" t="e">
        <f>C133*#REF!</f>
        <v>#REF!</v>
      </c>
      <c r="D137" s="319"/>
    </row>
    <row r="138" spans="1:4" ht="13.5">
      <c r="A138" s="239" t="s">
        <v>25</v>
      </c>
      <c r="B138" s="240"/>
      <c r="C138" s="240"/>
      <c r="D138" s="260">
        <f>SUM(D133:D137)</f>
        <v>0</v>
      </c>
    </row>
    <row r="139" spans="1:3" ht="12.75">
      <c r="A139" s="322"/>
      <c r="B139" s="322"/>
      <c r="C139" s="322"/>
    </row>
    <row r="140" spans="1:4" ht="12.75">
      <c r="A140" s="208" t="s">
        <v>149</v>
      </c>
      <c r="B140" s="323"/>
      <c r="C140" s="313"/>
      <c r="D140" s="324"/>
    </row>
    <row r="141" spans="1:4" ht="12.75">
      <c r="A141" s="325"/>
      <c r="B141" s="323"/>
      <c r="C141" s="313"/>
      <c r="D141" s="324"/>
    </row>
    <row r="142" spans="1:4" ht="13.5">
      <c r="A142" s="291" t="s">
        <v>150</v>
      </c>
      <c r="B142" s="291"/>
      <c r="C142" s="291"/>
      <c r="D142" s="291"/>
    </row>
    <row r="143" spans="1:4" ht="13.5">
      <c r="A143" s="211">
        <v>6</v>
      </c>
      <c r="B143" s="231" t="s">
        <v>151</v>
      </c>
      <c r="C143" s="231" t="s">
        <v>98</v>
      </c>
      <c r="D143" s="213" t="s">
        <v>79</v>
      </c>
    </row>
    <row r="144" spans="1:4" ht="12.75">
      <c r="A144" s="267" t="s">
        <v>47</v>
      </c>
      <c r="B144" s="326" t="s">
        <v>152</v>
      </c>
      <c r="C144" s="327"/>
      <c r="D144" s="328">
        <f>(D51+D101+D111+D128+D138)*C144</f>
        <v>0</v>
      </c>
    </row>
    <row r="145" spans="1:4" ht="15">
      <c r="A145" s="270" t="s">
        <v>49</v>
      </c>
      <c r="B145" s="329" t="s">
        <v>153</v>
      </c>
      <c r="C145" s="330"/>
      <c r="D145" s="328">
        <f>(D51+D101+D111+D128+D138)*C145</f>
        <v>0</v>
      </c>
    </row>
    <row r="146" spans="1:4" ht="12.75">
      <c r="A146" s="270" t="s">
        <v>51</v>
      </c>
      <c r="B146" s="329" t="s">
        <v>154</v>
      </c>
      <c r="C146" s="332"/>
      <c r="D146" s="328">
        <f>(D51+D101+D111+D128+D138)*C146</f>
        <v>0</v>
      </c>
    </row>
    <row r="147" spans="1:4" ht="12.75">
      <c r="A147" s="270"/>
      <c r="B147" s="333" t="s">
        <v>155</v>
      </c>
      <c r="C147" s="327"/>
      <c r="D147" s="328">
        <f>(D51+D101+D111+D128+D138)*C147</f>
        <v>0</v>
      </c>
    </row>
    <row r="148" spans="1:4" ht="15">
      <c r="A148" s="270"/>
      <c r="B148" s="221" t="s">
        <v>156</v>
      </c>
      <c r="C148" s="330"/>
      <c r="D148" s="328"/>
    </row>
    <row r="149" spans="1:4" ht="13.5">
      <c r="A149" s="275"/>
      <c r="B149" s="221" t="s">
        <v>157</v>
      </c>
      <c r="C149" s="334"/>
      <c r="D149" s="335">
        <f>((D144+D145+D158+D159+D160+D161+D162)/(1-14.25%))*C149</f>
        <v>0</v>
      </c>
    </row>
    <row r="150" spans="1:4" ht="13.5">
      <c r="A150" s="239" t="s">
        <v>158</v>
      </c>
      <c r="B150" s="240"/>
      <c r="C150" s="279">
        <f>SUM(C144:C149)</f>
        <v>0</v>
      </c>
      <c r="D150" s="260">
        <f>SUM(D144:D149)</f>
        <v>0</v>
      </c>
    </row>
    <row r="151" spans="1:4" ht="12.75" customHeight="1">
      <c r="A151" s="336"/>
      <c r="B151" s="336"/>
      <c r="C151" s="337"/>
      <c r="D151" s="262"/>
    </row>
    <row r="152" spans="1:4" ht="12.75" customHeight="1">
      <c r="A152" s="398" t="s">
        <v>159</v>
      </c>
      <c r="B152" s="398"/>
      <c r="C152" s="398"/>
      <c r="D152" s="398"/>
    </row>
    <row r="153" spans="1:4" ht="12.75" customHeight="1">
      <c r="A153" s="398"/>
      <c r="B153" s="398"/>
      <c r="C153" s="398"/>
      <c r="D153" s="398"/>
    </row>
    <row r="154" spans="1:4" ht="12.75" customHeight="1">
      <c r="A154" s="398" t="s">
        <v>160</v>
      </c>
      <c r="B154" s="398"/>
      <c r="C154" s="398"/>
      <c r="D154" s="398"/>
    </row>
    <row r="155" spans="1:4" ht="12.75" customHeight="1">
      <c r="A155" s="325"/>
      <c r="B155" s="325"/>
      <c r="C155" s="312"/>
      <c r="D155" s="325"/>
    </row>
    <row r="156" spans="1:4" ht="12.75" customHeight="1">
      <c r="A156" s="291" t="s">
        <v>161</v>
      </c>
      <c r="B156" s="291"/>
      <c r="C156" s="291"/>
      <c r="D156" s="291"/>
    </row>
    <row r="157" spans="1:4" ht="12.75" customHeight="1">
      <c r="A157" s="231"/>
      <c r="B157" s="339" t="s">
        <v>196</v>
      </c>
      <c r="C157" s="341"/>
      <c r="D157" s="231" t="s">
        <v>79</v>
      </c>
    </row>
    <row r="158" spans="1:4" ht="12.75" customHeight="1">
      <c r="A158" s="342" t="s">
        <v>47</v>
      </c>
      <c r="B158" s="343" t="s">
        <v>163</v>
      </c>
      <c r="C158" s="344"/>
      <c r="D158" s="254">
        <f>D51</f>
        <v>0</v>
      </c>
    </row>
    <row r="159" spans="1:4" ht="12.75" customHeight="1">
      <c r="A159" s="345" t="s">
        <v>49</v>
      </c>
      <c r="B159" s="346" t="s">
        <v>164</v>
      </c>
      <c r="C159" s="347"/>
      <c r="D159" s="319">
        <f>D101</f>
        <v>0</v>
      </c>
    </row>
    <row r="160" spans="1:4" ht="12.75" customHeight="1">
      <c r="A160" s="345" t="s">
        <v>51</v>
      </c>
      <c r="B160" s="348" t="s">
        <v>165</v>
      </c>
      <c r="C160" s="349"/>
      <c r="D160" s="319">
        <f>D111</f>
        <v>0</v>
      </c>
    </row>
    <row r="161" spans="1:4" ht="12.75" customHeight="1">
      <c r="A161" s="345" t="s">
        <v>53</v>
      </c>
      <c r="B161" s="399" t="s">
        <v>166</v>
      </c>
      <c r="C161" s="400"/>
      <c r="D161" s="352">
        <f>D128</f>
        <v>0</v>
      </c>
    </row>
    <row r="162" spans="1:4" ht="12.75" customHeight="1">
      <c r="A162" s="401" t="s">
        <v>103</v>
      </c>
      <c r="B162" s="402" t="s">
        <v>167</v>
      </c>
      <c r="C162" s="403"/>
      <c r="D162" s="355">
        <f>D138</f>
        <v>0</v>
      </c>
    </row>
    <row r="163" spans="1:4" ht="12.75" customHeight="1">
      <c r="A163" s="356" t="s">
        <v>168</v>
      </c>
      <c r="B163" s="357"/>
      <c r="C163" s="357"/>
      <c r="D163" s="355">
        <f>SUM(D158:D162)</f>
        <v>0</v>
      </c>
    </row>
    <row r="164" spans="1:4" ht="12.75" customHeight="1">
      <c r="A164" s="358" t="s">
        <v>105</v>
      </c>
      <c r="B164" s="359" t="s">
        <v>169</v>
      </c>
      <c r="C164" s="360"/>
      <c r="D164" s="361">
        <f>D150</f>
        <v>0</v>
      </c>
    </row>
    <row r="165" spans="1:4" ht="12.75" customHeight="1">
      <c r="A165" s="404" t="s">
        <v>170</v>
      </c>
      <c r="B165" s="405"/>
      <c r="C165" s="405"/>
      <c r="D165" s="260">
        <f>SUM(D163:D164)</f>
        <v>0</v>
      </c>
    </row>
    <row r="166" spans="1:4" ht="12.75" customHeight="1">
      <c r="A166" s="325"/>
      <c r="B166" s="323"/>
      <c r="C166" s="313"/>
      <c r="D166" s="324"/>
    </row>
  </sheetData>
  <sheetProtection/>
  <mergeCells count="108">
    <mergeCell ref="A1:D1"/>
    <mergeCell ref="A3:D3"/>
    <mergeCell ref="A5:D5"/>
    <mergeCell ref="A6:D6"/>
    <mergeCell ref="A7:D7"/>
    <mergeCell ref="A8:D8"/>
    <mergeCell ref="A10:D10"/>
    <mergeCell ref="B12:C12"/>
    <mergeCell ref="B13:C13"/>
    <mergeCell ref="B14:C14"/>
    <mergeCell ref="B15:C15"/>
    <mergeCell ref="A18:D18"/>
    <mergeCell ref="A20:B20"/>
    <mergeCell ref="A21:B21"/>
    <mergeCell ref="A23:D23"/>
    <mergeCell ref="A25:D25"/>
    <mergeCell ref="A27:D27"/>
    <mergeCell ref="A33:C33"/>
    <mergeCell ref="A34:D34"/>
    <mergeCell ref="B35:C35"/>
    <mergeCell ref="B36:C36"/>
    <mergeCell ref="B37:C37"/>
    <mergeCell ref="B38:C38"/>
    <mergeCell ref="B39:C39"/>
    <mergeCell ref="A41:C41"/>
    <mergeCell ref="A45:D45"/>
    <mergeCell ref="B47:C47"/>
    <mergeCell ref="B48:C48"/>
    <mergeCell ref="B49:C49"/>
    <mergeCell ref="B50:C50"/>
    <mergeCell ref="A51:C51"/>
    <mergeCell ref="A53:D53"/>
    <mergeCell ref="A55:D55"/>
    <mergeCell ref="A57:D57"/>
    <mergeCell ref="B58:C58"/>
    <mergeCell ref="B59:C59"/>
    <mergeCell ref="B60:C60"/>
    <mergeCell ref="B61:C61"/>
    <mergeCell ref="A62:C62"/>
    <mergeCell ref="A64:D64"/>
    <mergeCell ref="A65:D65"/>
    <mergeCell ref="A66:D66"/>
    <mergeCell ref="A68:D68"/>
    <mergeCell ref="A78:B78"/>
    <mergeCell ref="A79:D79"/>
    <mergeCell ref="A80:D80"/>
    <mergeCell ref="A81:D81"/>
    <mergeCell ref="A83:D83"/>
    <mergeCell ref="B84:C84"/>
    <mergeCell ref="B85:C85"/>
    <mergeCell ref="B86:C86"/>
    <mergeCell ref="B87:C87"/>
    <mergeCell ref="B88:C88"/>
    <mergeCell ref="A89:C89"/>
    <mergeCell ref="A91:D91"/>
    <mergeCell ref="A93:D93"/>
    <mergeCell ref="A95:D95"/>
    <mergeCell ref="A96:D96"/>
    <mergeCell ref="B97:C97"/>
    <mergeCell ref="B98:C98"/>
    <mergeCell ref="B99:C99"/>
    <mergeCell ref="B100:C100"/>
    <mergeCell ref="A101:C101"/>
    <mergeCell ref="A102:D102"/>
    <mergeCell ref="A103:D103"/>
    <mergeCell ref="B104:C104"/>
    <mergeCell ref="B105:C105"/>
    <mergeCell ref="B106:C106"/>
    <mergeCell ref="B107:C107"/>
    <mergeCell ref="B108:C108"/>
    <mergeCell ref="B109:C109"/>
    <mergeCell ref="B110:C110"/>
    <mergeCell ref="A111:C111"/>
    <mergeCell ref="A112:D112"/>
    <mergeCell ref="A113:D113"/>
    <mergeCell ref="A118:D118"/>
    <mergeCell ref="A120:D120"/>
    <mergeCell ref="B121:C121"/>
    <mergeCell ref="B122:C122"/>
    <mergeCell ref="B123:C123"/>
    <mergeCell ref="B124:C124"/>
    <mergeCell ref="B125:C125"/>
    <mergeCell ref="B126:C126"/>
    <mergeCell ref="B127:C127"/>
    <mergeCell ref="A128:C128"/>
    <mergeCell ref="A131:D131"/>
    <mergeCell ref="B132:C132"/>
    <mergeCell ref="B133:C133"/>
    <mergeCell ref="B134:C134"/>
    <mergeCell ref="B135:C135"/>
    <mergeCell ref="B136:C136"/>
    <mergeCell ref="B137:C137"/>
    <mergeCell ref="A138:C138"/>
    <mergeCell ref="A142:D142"/>
    <mergeCell ref="A150:B150"/>
    <mergeCell ref="A152:D152"/>
    <mergeCell ref="A154:D154"/>
    <mergeCell ref="A156:D156"/>
    <mergeCell ref="B157:C157"/>
    <mergeCell ref="B158:C158"/>
    <mergeCell ref="B159:C159"/>
    <mergeCell ref="B160:C160"/>
    <mergeCell ref="B161:C161"/>
    <mergeCell ref="B162:C162"/>
    <mergeCell ref="A163:C163"/>
    <mergeCell ref="B164:C164"/>
    <mergeCell ref="A165:C165"/>
    <mergeCell ref="A115:D116"/>
  </mergeCells>
  <printOptions horizontalCentered="1" verticalCentered="1"/>
  <pageMargins left="0.5118110236220472" right="0.5118110236220472" top="0.7874015748031497" bottom="0.7874015748031497" header="0.31496062992125984" footer="0.31496062992125984"/>
  <pageSetup fitToHeight="0" orientation="portrait" paperSize="9" scale="80"/>
</worksheet>
</file>

<file path=xl/worksheets/sheet5.xml><?xml version="1.0" encoding="utf-8"?>
<worksheet xmlns="http://schemas.openxmlformats.org/spreadsheetml/2006/main" xmlns:r="http://schemas.openxmlformats.org/officeDocument/2006/relationships">
  <dimension ref="A1:G166"/>
  <sheetViews>
    <sheetView zoomScale="110" zoomScaleNormal="110" workbookViewId="0" topLeftCell="A1">
      <selection activeCell="A1" sqref="A1:D1"/>
    </sheetView>
  </sheetViews>
  <sheetFormatPr defaultColWidth="9.140625" defaultRowHeight="15"/>
  <cols>
    <col min="1" max="1" width="8.7109375" style="181" customWidth="1"/>
    <col min="2" max="2" width="58.7109375" style="181" customWidth="1"/>
    <col min="3" max="3" width="14.140625" style="181" bestFit="1" customWidth="1"/>
    <col min="4" max="4" width="21.8515625" style="181" customWidth="1"/>
    <col min="5" max="6" width="9.140625" style="181" customWidth="1"/>
    <col min="7" max="7" width="10.421875" style="181" bestFit="1" customWidth="1"/>
    <col min="8" max="16384" width="9.140625" style="181" customWidth="1"/>
  </cols>
  <sheetData>
    <row r="1" spans="1:4" ht="12.75">
      <c r="A1" s="182" t="s">
        <v>197</v>
      </c>
      <c r="B1" s="182"/>
      <c r="C1" s="182"/>
      <c r="D1" s="182"/>
    </row>
    <row r="2" spans="1:3" ht="12.75">
      <c r="A2" s="182"/>
      <c r="B2" s="182"/>
      <c r="C2" s="182"/>
    </row>
    <row r="3" spans="1:4" ht="12.75">
      <c r="A3" s="183" t="s">
        <v>41</v>
      </c>
      <c r="B3" s="183"/>
      <c r="C3" s="183"/>
      <c r="D3" s="183"/>
    </row>
    <row r="5" spans="1:4" ht="12.75">
      <c r="A5" s="183" t="s">
        <v>42</v>
      </c>
      <c r="B5" s="183"/>
      <c r="C5" s="183"/>
      <c r="D5" s="183"/>
    </row>
    <row r="6" spans="1:4" ht="12.75">
      <c r="A6" s="184" t="s">
        <v>43</v>
      </c>
      <c r="B6" s="184"/>
      <c r="C6" s="184"/>
      <c r="D6" s="184"/>
    </row>
    <row r="7" spans="1:4" ht="12.75">
      <c r="A7" s="184" t="s">
        <v>44</v>
      </c>
      <c r="B7" s="184"/>
      <c r="C7" s="184"/>
      <c r="D7" s="184"/>
    </row>
    <row r="8" spans="1:4" ht="12.75">
      <c r="A8" s="185" t="s">
        <v>45</v>
      </c>
      <c r="B8" s="185"/>
      <c r="C8" s="185"/>
      <c r="D8" s="185"/>
    </row>
    <row r="9" spans="1:2" ht="12.75">
      <c r="A9" s="183"/>
      <c r="B9" s="183"/>
    </row>
    <row r="10" spans="1:4" ht="12.75">
      <c r="A10" s="183" t="s">
        <v>46</v>
      </c>
      <c r="B10" s="183"/>
      <c r="C10" s="183"/>
      <c r="D10" s="183"/>
    </row>
    <row r="11" spans="1:2" ht="15.75" customHeight="1">
      <c r="A11" s="183"/>
      <c r="B11" s="183"/>
    </row>
    <row r="12" spans="1:4" ht="12.75">
      <c r="A12" s="186" t="s">
        <v>47</v>
      </c>
      <c r="B12" s="187" t="s">
        <v>48</v>
      </c>
      <c r="C12" s="188"/>
      <c r="D12" s="189"/>
    </row>
    <row r="13" spans="1:4" ht="12.75">
      <c r="A13" s="186" t="s">
        <v>49</v>
      </c>
      <c r="B13" s="187" t="s">
        <v>50</v>
      </c>
      <c r="C13" s="188"/>
      <c r="D13" s="189"/>
    </row>
    <row r="14" spans="1:4" ht="12.75">
      <c r="A14" s="186" t="s">
        <v>51</v>
      </c>
      <c r="B14" s="190" t="s">
        <v>52</v>
      </c>
      <c r="C14" s="191"/>
      <c r="D14" s="189"/>
    </row>
    <row r="15" spans="1:4" ht="12.75">
      <c r="A15" s="186" t="s">
        <v>53</v>
      </c>
      <c r="B15" s="192" t="s">
        <v>54</v>
      </c>
      <c r="C15" s="193"/>
      <c r="D15" s="194"/>
    </row>
    <row r="16" spans="1:4" ht="12.75">
      <c r="A16" s="183"/>
      <c r="B16" s="195"/>
      <c r="C16" s="195"/>
      <c r="D16" s="195"/>
    </row>
    <row r="17" spans="1:4" ht="12.75">
      <c r="A17" s="183"/>
      <c r="B17" s="195"/>
      <c r="C17" s="195"/>
      <c r="D17" s="195"/>
    </row>
    <row r="18" spans="1:4" ht="12.75">
      <c r="A18" s="196" t="s">
        <v>55</v>
      </c>
      <c r="B18" s="196"/>
      <c r="C18" s="196"/>
      <c r="D18" s="196"/>
    </row>
    <row r="20" spans="1:4" ht="57" customHeight="1">
      <c r="A20" s="197" t="s">
        <v>56</v>
      </c>
      <c r="B20" s="197"/>
      <c r="C20" s="197" t="s">
        <v>172</v>
      </c>
      <c r="D20" s="198" t="s">
        <v>58</v>
      </c>
    </row>
    <row r="21" spans="1:4" ht="58.5" customHeight="1">
      <c r="A21" s="199" t="s">
        <v>198</v>
      </c>
      <c r="B21" s="199"/>
      <c r="C21" s="364">
        <v>600.19</v>
      </c>
      <c r="D21" s="201">
        <v>3</v>
      </c>
    </row>
    <row r="22" spans="1:4" ht="15">
      <c r="A22" s="202"/>
      <c r="B22" s="202"/>
      <c r="C22" s="203"/>
      <c r="D22" s="204"/>
    </row>
    <row r="23" spans="1:4" ht="30" customHeight="1">
      <c r="A23" s="365" t="s">
        <v>61</v>
      </c>
      <c r="B23" s="365"/>
      <c r="C23" s="365"/>
      <c r="D23" s="365"/>
    </row>
    <row r="24" ht="8.25" customHeight="1"/>
    <row r="25" spans="1:4" ht="27" customHeight="1">
      <c r="A25" s="366" t="s">
        <v>62</v>
      </c>
      <c r="B25" s="366"/>
      <c r="C25" s="366"/>
      <c r="D25" s="366"/>
    </row>
    <row r="27" spans="1:4" ht="12.75">
      <c r="A27" s="182"/>
      <c r="B27" s="182"/>
      <c r="C27" s="182"/>
      <c r="D27" s="182"/>
    </row>
    <row r="29" ht="12.75">
      <c r="A29" s="208" t="s">
        <v>63</v>
      </c>
    </row>
    <row r="31" ht="12.75">
      <c r="A31" s="208" t="s">
        <v>64</v>
      </c>
    </row>
    <row r="33" spans="1:4" ht="18.75" customHeight="1">
      <c r="A33" s="209" t="s">
        <v>65</v>
      </c>
      <c r="B33" s="209"/>
      <c r="C33" s="209"/>
      <c r="D33" s="210"/>
    </row>
    <row r="34" spans="1:4" ht="13.5" customHeight="1">
      <c r="A34" s="211" t="s">
        <v>66</v>
      </c>
      <c r="B34" s="212"/>
      <c r="C34" s="212"/>
      <c r="D34" s="213"/>
    </row>
    <row r="35" spans="1:4" ht="15">
      <c r="A35" s="214">
        <v>1</v>
      </c>
      <c r="B35" s="215" t="s">
        <v>67</v>
      </c>
      <c r="C35" s="215"/>
      <c r="D35" s="216" t="s">
        <v>68</v>
      </c>
    </row>
    <row r="36" spans="1:4" ht="20.25" customHeight="1">
      <c r="A36" s="214">
        <v>2</v>
      </c>
      <c r="B36" s="217" t="s">
        <v>69</v>
      </c>
      <c r="C36" s="218"/>
      <c r="D36" s="219" t="s">
        <v>174</v>
      </c>
    </row>
    <row r="37" spans="1:4" ht="21" customHeight="1">
      <c r="A37" s="220">
        <v>3</v>
      </c>
      <c r="B37" s="221" t="s">
        <v>71</v>
      </c>
      <c r="C37" s="221"/>
      <c r="D37" s="222"/>
    </row>
    <row r="38" spans="1:4" ht="15">
      <c r="A38" s="220">
        <v>4</v>
      </c>
      <c r="B38" s="221" t="s">
        <v>72</v>
      </c>
      <c r="C38" s="221"/>
      <c r="D38" s="219" t="s">
        <v>175</v>
      </c>
    </row>
    <row r="39" spans="1:4" ht="18.75" customHeight="1">
      <c r="A39" s="223">
        <v>5</v>
      </c>
      <c r="B39" s="224" t="s">
        <v>74</v>
      </c>
      <c r="C39" s="224"/>
      <c r="D39" s="225"/>
    </row>
    <row r="40" spans="1:4" ht="15">
      <c r="A40" s="204"/>
      <c r="B40" s="204"/>
      <c r="C40" s="204"/>
      <c r="D40" s="204"/>
    </row>
    <row r="41" spans="1:4" ht="12.75">
      <c r="A41" s="264" t="s">
        <v>176</v>
      </c>
      <c r="B41" s="264"/>
      <c r="C41" s="264"/>
      <c r="D41" s="227"/>
    </row>
    <row r="42" spans="1:4" ht="12.75">
      <c r="A42" s="264"/>
      <c r="B42" s="264"/>
      <c r="C42" s="264"/>
      <c r="D42" s="227"/>
    </row>
    <row r="43" spans="1:4" ht="12.75">
      <c r="A43" s="181" t="s">
        <v>187</v>
      </c>
      <c r="B43" s="227"/>
      <c r="C43" s="227"/>
      <c r="D43" s="227"/>
    </row>
    <row r="44" spans="2:4" ht="12.75">
      <c r="B44" s="227"/>
      <c r="C44" s="227"/>
      <c r="D44" s="227"/>
    </row>
    <row r="45" spans="1:4" ht="12.75">
      <c r="A45" s="230" t="s">
        <v>77</v>
      </c>
      <c r="B45" s="230"/>
      <c r="C45" s="230"/>
      <c r="D45" s="230"/>
    </row>
    <row r="46" spans="1:4" ht="13.5">
      <c r="A46" s="230"/>
      <c r="B46" s="230"/>
      <c r="C46" s="230"/>
      <c r="D46" s="230"/>
    </row>
    <row r="47" spans="1:4" ht="15.75" customHeight="1">
      <c r="A47" s="211">
        <v>1</v>
      </c>
      <c r="B47" s="211" t="s">
        <v>78</v>
      </c>
      <c r="C47" s="213"/>
      <c r="D47" s="213" t="s">
        <v>79</v>
      </c>
    </row>
    <row r="48" spans="1:4" ht="12.75">
      <c r="A48" s="367" t="s">
        <v>47</v>
      </c>
      <c r="B48" s="234" t="s">
        <v>80</v>
      </c>
      <c r="C48" s="234"/>
      <c r="D48" s="368"/>
    </row>
    <row r="49" spans="1:4" ht="12.75">
      <c r="A49" s="369" t="s">
        <v>49</v>
      </c>
      <c r="B49" s="370" t="s">
        <v>188</v>
      </c>
      <c r="C49" s="371"/>
      <c r="D49" s="372"/>
    </row>
    <row r="50" spans="1:4" ht="13.5">
      <c r="A50" s="373" t="s">
        <v>51</v>
      </c>
      <c r="B50" s="237" t="s">
        <v>178</v>
      </c>
      <c r="C50" s="237"/>
      <c r="D50" s="374"/>
    </row>
    <row r="51" spans="1:4" ht="14.25" customHeight="1">
      <c r="A51" s="239" t="s">
        <v>82</v>
      </c>
      <c r="B51" s="240"/>
      <c r="C51" s="241"/>
      <c r="D51" s="375">
        <f>SUM(D48:D50)</f>
        <v>0</v>
      </c>
    </row>
    <row r="52" spans="1:4" ht="12.75">
      <c r="A52" s="243"/>
      <c r="B52" s="244"/>
      <c r="C52" s="244"/>
      <c r="D52" s="376"/>
    </row>
    <row r="53" spans="1:4" ht="33.75" customHeight="1">
      <c r="A53" s="205" t="s">
        <v>179</v>
      </c>
      <c r="B53" s="205"/>
      <c r="C53" s="205"/>
      <c r="D53" s="205"/>
    </row>
    <row r="54" spans="1:4" ht="12.75">
      <c r="A54" s="246"/>
      <c r="B54" s="247"/>
      <c r="C54" s="248"/>
      <c r="D54" s="249"/>
    </row>
    <row r="55" spans="1:4" ht="12.75" customHeight="1">
      <c r="A55" s="230" t="s">
        <v>84</v>
      </c>
      <c r="B55" s="230"/>
      <c r="C55" s="230"/>
      <c r="D55" s="230"/>
    </row>
    <row r="56" spans="1:4" ht="12.75">
      <c r="A56" s="230"/>
      <c r="B56" s="230"/>
      <c r="C56" s="230"/>
      <c r="D56" s="230"/>
    </row>
    <row r="57" spans="1:4" ht="13.5" customHeight="1">
      <c r="A57" s="230" t="s">
        <v>189</v>
      </c>
      <c r="B57" s="230"/>
      <c r="C57" s="230"/>
      <c r="D57" s="230"/>
    </row>
    <row r="58" spans="1:4" ht="13.5">
      <c r="A58" s="211" t="s">
        <v>86</v>
      </c>
      <c r="B58" s="250" t="s">
        <v>87</v>
      </c>
      <c r="C58" s="251"/>
      <c r="D58" s="213" t="s">
        <v>79</v>
      </c>
    </row>
    <row r="59" spans="1:4" ht="12.75">
      <c r="A59" s="252" t="s">
        <v>47</v>
      </c>
      <c r="B59" s="253" t="s">
        <v>88</v>
      </c>
      <c r="C59" s="253"/>
      <c r="D59" s="254">
        <f>D51*C59</f>
        <v>0</v>
      </c>
    </row>
    <row r="60" spans="1:4" ht="12.75">
      <c r="A60" s="377" t="s">
        <v>49</v>
      </c>
      <c r="B60" s="378" t="s">
        <v>190</v>
      </c>
      <c r="C60" s="379"/>
      <c r="D60" s="254">
        <f>D51*C60</f>
        <v>0</v>
      </c>
    </row>
    <row r="61" spans="1:4" ht="13.5">
      <c r="A61" s="377" t="s">
        <v>51</v>
      </c>
      <c r="B61" s="258" t="s">
        <v>90</v>
      </c>
      <c r="C61" s="258"/>
      <c r="D61" s="259">
        <f>D51*C61</f>
        <v>0</v>
      </c>
    </row>
    <row r="62" spans="1:4" ht="15.75" customHeight="1">
      <c r="A62" s="380" t="s">
        <v>91</v>
      </c>
      <c r="B62" s="381"/>
      <c r="C62" s="303"/>
      <c r="D62" s="260">
        <f>SUM(D59:D61)</f>
        <v>0</v>
      </c>
    </row>
    <row r="63" spans="1:4" ht="12.75">
      <c r="A63" s="243"/>
      <c r="B63" s="261"/>
      <c r="C63" s="261"/>
      <c r="D63" s="262"/>
    </row>
    <row r="64" spans="1:4" ht="49.5" customHeight="1">
      <c r="A64" s="205" t="s">
        <v>92</v>
      </c>
      <c r="B64" s="205"/>
      <c r="C64" s="205"/>
      <c r="D64" s="205"/>
    </row>
    <row r="65" spans="1:4" ht="34.5" customHeight="1">
      <c r="A65" s="226" t="s">
        <v>93</v>
      </c>
      <c r="B65" s="226"/>
      <c r="C65" s="226"/>
      <c r="D65" s="226"/>
    </row>
    <row r="66" spans="1:7" ht="63" customHeight="1">
      <c r="A66" s="263" t="s">
        <v>94</v>
      </c>
      <c r="B66" s="263"/>
      <c r="C66" s="263"/>
      <c r="D66" s="263"/>
      <c r="G66" s="382"/>
    </row>
    <row r="67" spans="1:4" ht="12.75">
      <c r="A67" s="264"/>
      <c r="B67" s="264"/>
      <c r="C67" s="264"/>
      <c r="D67" s="264"/>
    </row>
    <row r="68" spans="1:4" ht="30" customHeight="1">
      <c r="A68" s="209" t="s">
        <v>95</v>
      </c>
      <c r="B68" s="265"/>
      <c r="C68" s="265"/>
      <c r="D68" s="265"/>
    </row>
    <row r="69" spans="1:4" ht="13.5">
      <c r="A69" s="211" t="s">
        <v>96</v>
      </c>
      <c r="B69" s="231" t="s">
        <v>97</v>
      </c>
      <c r="C69" s="383" t="s">
        <v>98</v>
      </c>
      <c r="D69" s="231" t="s">
        <v>79</v>
      </c>
    </row>
    <row r="70" spans="1:4" ht="12.75">
      <c r="A70" s="384" t="s">
        <v>47</v>
      </c>
      <c r="B70" s="215" t="s">
        <v>99</v>
      </c>
      <c r="C70" s="385">
        <v>0.2</v>
      </c>
      <c r="D70" s="386"/>
    </row>
    <row r="71" spans="1:4" ht="12.75">
      <c r="A71" s="387" t="s">
        <v>49</v>
      </c>
      <c r="B71" s="221" t="s">
        <v>100</v>
      </c>
      <c r="C71" s="271">
        <v>0.025</v>
      </c>
      <c r="D71" s="388"/>
    </row>
    <row r="72" spans="1:4" ht="12.75">
      <c r="A72" s="387" t="s">
        <v>51</v>
      </c>
      <c r="B72" s="273" t="s">
        <v>101</v>
      </c>
      <c r="C72" s="274"/>
      <c r="D72" s="388"/>
    </row>
    <row r="73" spans="1:4" ht="12.75">
      <c r="A73" s="387" t="s">
        <v>53</v>
      </c>
      <c r="B73" s="221" t="s">
        <v>102</v>
      </c>
      <c r="C73" s="271">
        <v>0.015</v>
      </c>
      <c r="D73" s="388"/>
    </row>
    <row r="74" spans="1:4" ht="12.75">
      <c r="A74" s="387" t="s">
        <v>103</v>
      </c>
      <c r="B74" s="221" t="s">
        <v>104</v>
      </c>
      <c r="C74" s="271">
        <v>0.01</v>
      </c>
      <c r="D74" s="388"/>
    </row>
    <row r="75" spans="1:4" ht="12.75">
      <c r="A75" s="387" t="s">
        <v>105</v>
      </c>
      <c r="B75" s="221" t="s">
        <v>106</v>
      </c>
      <c r="C75" s="271">
        <v>0.006</v>
      </c>
      <c r="D75" s="388"/>
    </row>
    <row r="76" spans="1:4" ht="12.75">
      <c r="A76" s="387" t="s">
        <v>107</v>
      </c>
      <c r="B76" s="221" t="s">
        <v>108</v>
      </c>
      <c r="C76" s="271">
        <v>0.002</v>
      </c>
      <c r="D76" s="388"/>
    </row>
    <row r="77" spans="1:4" ht="13.5">
      <c r="A77" s="389" t="s">
        <v>109</v>
      </c>
      <c r="B77" s="276" t="s">
        <v>110</v>
      </c>
      <c r="C77" s="277">
        <v>0.08</v>
      </c>
      <c r="D77" s="390"/>
    </row>
    <row r="78" spans="1:4" ht="13.5">
      <c r="A78" s="211" t="s">
        <v>91</v>
      </c>
      <c r="B78" s="212"/>
      <c r="C78" s="279"/>
      <c r="D78" s="391">
        <f>SUM(D70:D77)</f>
        <v>0</v>
      </c>
    </row>
    <row r="79" spans="1:4" ht="31.5" customHeight="1">
      <c r="A79" s="205" t="s">
        <v>191</v>
      </c>
      <c r="B79" s="205"/>
      <c r="C79" s="205"/>
      <c r="D79" s="205"/>
    </row>
    <row r="80" spans="1:4" ht="33" customHeight="1">
      <c r="A80" s="207" t="s">
        <v>112</v>
      </c>
      <c r="B80" s="207"/>
      <c r="C80" s="207"/>
      <c r="D80" s="207"/>
    </row>
    <row r="81" spans="1:4" ht="12.75" customHeight="1">
      <c r="A81" s="226" t="s">
        <v>192</v>
      </c>
      <c r="B81" s="226"/>
      <c r="C81" s="226"/>
      <c r="D81" s="226"/>
    </row>
    <row r="82" spans="1:4" ht="12.75">
      <c r="A82" s="230"/>
      <c r="B82" s="230"/>
      <c r="C82" s="230"/>
      <c r="D82" s="230"/>
    </row>
    <row r="83" spans="1:4" ht="16.5" customHeight="1">
      <c r="A83" s="209" t="s">
        <v>114</v>
      </c>
      <c r="B83" s="265"/>
      <c r="C83" s="265"/>
      <c r="D83" s="265"/>
    </row>
    <row r="84" spans="1:4" ht="13.5">
      <c r="A84" s="211" t="s">
        <v>115</v>
      </c>
      <c r="B84" s="280" t="s">
        <v>116</v>
      </c>
      <c r="C84" s="281"/>
      <c r="D84" s="231" t="s">
        <v>79</v>
      </c>
    </row>
    <row r="85" spans="1:4" ht="12.75">
      <c r="A85" s="233" t="s">
        <v>47</v>
      </c>
      <c r="B85" s="253" t="s">
        <v>117</v>
      </c>
      <c r="C85" s="253"/>
      <c r="D85" s="254"/>
    </row>
    <row r="86" spans="1:4" ht="12.75">
      <c r="A86" s="267" t="s">
        <v>49</v>
      </c>
      <c r="B86" s="215" t="s">
        <v>118</v>
      </c>
      <c r="C86" s="215"/>
      <c r="D86" s="278"/>
    </row>
    <row r="87" spans="1:4" ht="12.75">
      <c r="A87" s="270" t="s">
        <v>51</v>
      </c>
      <c r="B87" s="221" t="s">
        <v>119</v>
      </c>
      <c r="C87" s="221"/>
      <c r="D87" s="282"/>
    </row>
    <row r="88" spans="1:4" ht="13.5">
      <c r="A88" s="392" t="s">
        <v>53</v>
      </c>
      <c r="B88" s="393" t="s">
        <v>81</v>
      </c>
      <c r="C88" s="393"/>
      <c r="D88" s="283"/>
    </row>
    <row r="89" spans="1:4" ht="13.5">
      <c r="A89" s="394" t="s">
        <v>91</v>
      </c>
      <c r="B89" s="395"/>
      <c r="C89" s="395"/>
      <c r="D89" s="260">
        <f>SUM(D85:D88)</f>
        <v>0</v>
      </c>
    </row>
    <row r="90" spans="1:4" ht="12.75">
      <c r="A90" s="284"/>
      <c r="B90" s="284"/>
      <c r="C90" s="284"/>
      <c r="D90" s="262"/>
    </row>
    <row r="91" spans="1:4" ht="24" customHeight="1">
      <c r="A91" s="226" t="s">
        <v>120</v>
      </c>
      <c r="B91" s="226"/>
      <c r="C91" s="226"/>
      <c r="D91" s="226"/>
    </row>
    <row r="92" spans="1:4" ht="10.5" customHeight="1">
      <c r="A92" s="226"/>
      <c r="B92" s="226"/>
      <c r="C92" s="226"/>
      <c r="D92" s="226"/>
    </row>
    <row r="93" spans="1:4" ht="28.5" customHeight="1">
      <c r="A93" s="285" t="s">
        <v>193</v>
      </c>
      <c r="B93" s="285"/>
      <c r="C93" s="285"/>
      <c r="D93" s="285"/>
    </row>
    <row r="94" spans="1:4" ht="12.75">
      <c r="A94" s="264"/>
      <c r="B94" s="264"/>
      <c r="C94" s="264"/>
      <c r="D94" s="264"/>
    </row>
    <row r="95" spans="1:4" ht="12.75">
      <c r="A95" s="196" t="s">
        <v>122</v>
      </c>
      <c r="B95" s="196"/>
      <c r="C95" s="196"/>
      <c r="D95" s="196"/>
    </row>
    <row r="96" spans="1:4" ht="13.5">
      <c r="A96" s="230"/>
      <c r="B96" s="230"/>
      <c r="C96" s="230"/>
      <c r="D96" s="230"/>
    </row>
    <row r="97" spans="1:4" ht="13.5">
      <c r="A97" s="231">
        <v>2</v>
      </c>
      <c r="B97" s="280" t="s">
        <v>123</v>
      </c>
      <c r="C97" s="281"/>
      <c r="D97" s="231" t="s">
        <v>79</v>
      </c>
    </row>
    <row r="98" spans="1:4" ht="12.75">
      <c r="A98" s="267" t="s">
        <v>86</v>
      </c>
      <c r="B98" s="286" t="s">
        <v>124</v>
      </c>
      <c r="C98" s="287"/>
      <c r="D98" s="278"/>
    </row>
    <row r="99" spans="1:4" ht="12.75">
      <c r="A99" s="267" t="s">
        <v>96</v>
      </c>
      <c r="B99" s="217" t="s">
        <v>97</v>
      </c>
      <c r="C99" s="218"/>
      <c r="D99" s="278"/>
    </row>
    <row r="100" spans="1:4" ht="13.5">
      <c r="A100" s="275" t="s">
        <v>115</v>
      </c>
      <c r="B100" s="288" t="s">
        <v>125</v>
      </c>
      <c r="C100" s="289"/>
      <c r="D100" s="283"/>
    </row>
    <row r="101" spans="1:4" ht="13.5">
      <c r="A101" s="239" t="s">
        <v>91</v>
      </c>
      <c r="B101" s="240"/>
      <c r="C101" s="241"/>
      <c r="D101" s="260">
        <f>SUM(D98:D100)</f>
        <v>0</v>
      </c>
    </row>
    <row r="102" spans="1:4" ht="12.75">
      <c r="A102" s="290"/>
      <c r="B102" s="290"/>
      <c r="C102" s="290"/>
      <c r="D102" s="290"/>
    </row>
    <row r="103" spans="1:4" ht="13.5" customHeight="1">
      <c r="A103" s="291" t="s">
        <v>126</v>
      </c>
      <c r="B103" s="291"/>
      <c r="C103" s="291"/>
      <c r="D103" s="291"/>
    </row>
    <row r="104" spans="1:4" ht="13.5">
      <c r="A104" s="211">
        <v>3</v>
      </c>
      <c r="B104" s="211" t="s">
        <v>127</v>
      </c>
      <c r="C104" s="213"/>
      <c r="D104" s="231" t="s">
        <v>79</v>
      </c>
    </row>
    <row r="105" spans="1:4" ht="12.75">
      <c r="A105" s="292" t="s">
        <v>47</v>
      </c>
      <c r="B105" s="253" t="s">
        <v>128</v>
      </c>
      <c r="C105" s="253"/>
      <c r="D105" s="293">
        <f aca="true" t="shared" si="0" ref="D105:D110">$D$50*C105</f>
        <v>0</v>
      </c>
    </row>
    <row r="106" spans="1:4" ht="12.75">
      <c r="A106" s="294" t="s">
        <v>49</v>
      </c>
      <c r="B106" s="295" t="s">
        <v>129</v>
      </c>
      <c r="C106" s="295"/>
      <c r="D106" s="296">
        <f t="shared" si="0"/>
        <v>0</v>
      </c>
    </row>
    <row r="107" spans="1:4" ht="12.75">
      <c r="A107" s="294" t="s">
        <v>51</v>
      </c>
      <c r="B107" s="295" t="s">
        <v>130</v>
      </c>
      <c r="C107" s="295"/>
      <c r="D107" s="296">
        <f t="shared" si="0"/>
        <v>0</v>
      </c>
    </row>
    <row r="108" spans="1:4" ht="12.75">
      <c r="A108" s="294" t="s">
        <v>53</v>
      </c>
      <c r="B108" s="295" t="s">
        <v>131</v>
      </c>
      <c r="C108" s="295"/>
      <c r="D108" s="296">
        <f t="shared" si="0"/>
        <v>0</v>
      </c>
    </row>
    <row r="109" spans="1:4" ht="12.75">
      <c r="A109" s="294" t="s">
        <v>103</v>
      </c>
      <c r="B109" s="295" t="s">
        <v>132</v>
      </c>
      <c r="C109" s="295"/>
      <c r="D109" s="296">
        <f t="shared" si="0"/>
        <v>0</v>
      </c>
    </row>
    <row r="110" spans="1:4" ht="13.5">
      <c r="A110" s="297" t="s">
        <v>105</v>
      </c>
      <c r="B110" s="258" t="s">
        <v>133</v>
      </c>
      <c r="C110" s="258"/>
      <c r="D110" s="298">
        <f t="shared" si="0"/>
        <v>0</v>
      </c>
    </row>
    <row r="111" spans="1:4" ht="13.5" customHeight="1">
      <c r="A111" s="239" t="s">
        <v>91</v>
      </c>
      <c r="B111" s="240"/>
      <c r="C111" s="241"/>
      <c r="D111" s="260">
        <f>SUM(D105:D110)</f>
        <v>0</v>
      </c>
    </row>
    <row r="112" spans="1:4" ht="12.75">
      <c r="A112" s="299"/>
      <c r="B112" s="299"/>
      <c r="C112" s="299"/>
      <c r="D112" s="299"/>
    </row>
    <row r="113" spans="1:4" ht="12.75">
      <c r="A113" s="291" t="s">
        <v>134</v>
      </c>
      <c r="B113" s="291"/>
      <c r="C113" s="291"/>
      <c r="D113" s="291"/>
    </row>
    <row r="114" spans="1:4" ht="12.75">
      <c r="A114" s="291"/>
      <c r="B114" s="291"/>
      <c r="C114" s="291"/>
      <c r="D114" s="291"/>
    </row>
    <row r="115" spans="1:4" ht="12.75" customHeight="1">
      <c r="A115" s="300" t="s">
        <v>194</v>
      </c>
      <c r="B115" s="300"/>
      <c r="C115" s="300"/>
      <c r="D115" s="300"/>
    </row>
    <row r="116" spans="1:4" ht="43.5" customHeight="1">
      <c r="A116" s="300"/>
      <c r="B116" s="300"/>
      <c r="C116" s="300"/>
      <c r="D116" s="300"/>
    </row>
    <row r="117" spans="1:4" ht="3" customHeight="1">
      <c r="A117" s="300"/>
      <c r="B117" s="300"/>
      <c r="C117" s="300"/>
      <c r="D117" s="300"/>
    </row>
    <row r="118" spans="1:4" ht="3" customHeight="1">
      <c r="A118" s="300"/>
      <c r="B118" s="300"/>
      <c r="C118" s="300"/>
      <c r="D118" s="300"/>
    </row>
    <row r="119" spans="1:4" ht="12.75">
      <c r="A119" s="300"/>
      <c r="B119" s="300"/>
      <c r="C119" s="300"/>
      <c r="D119" s="300"/>
    </row>
    <row r="120" spans="1:4" ht="32.25" customHeight="1">
      <c r="A120" s="301" t="s">
        <v>195</v>
      </c>
      <c r="B120" s="301"/>
      <c r="C120" s="301"/>
      <c r="D120" s="301"/>
    </row>
    <row r="121" spans="1:4" ht="15.75" customHeight="1">
      <c r="A121" s="396" t="s">
        <v>137</v>
      </c>
      <c r="B121" s="302" t="s">
        <v>138</v>
      </c>
      <c r="C121" s="303"/>
      <c r="D121" s="396" t="s">
        <v>79</v>
      </c>
    </row>
    <row r="122" spans="1:4" ht="12.75">
      <c r="A122" s="304" t="s">
        <v>47</v>
      </c>
      <c r="B122" s="305" t="s">
        <v>139</v>
      </c>
      <c r="C122" s="305"/>
      <c r="D122" s="306">
        <f>$D$51/12</f>
        <v>0</v>
      </c>
    </row>
    <row r="123" spans="1:4" ht="12.75">
      <c r="A123" s="307" t="s">
        <v>49</v>
      </c>
      <c r="B123" s="308" t="s">
        <v>140</v>
      </c>
      <c r="C123" s="308"/>
      <c r="D123" s="306">
        <f aca="true" t="shared" si="1" ref="D123:D127">$D$51*C123</f>
        <v>0</v>
      </c>
    </row>
    <row r="124" spans="1:4" ht="12.75">
      <c r="A124" s="307" t="s">
        <v>51</v>
      </c>
      <c r="B124" s="308" t="s">
        <v>141</v>
      </c>
      <c r="C124" s="308"/>
      <c r="D124" s="306">
        <f t="shared" si="1"/>
        <v>0</v>
      </c>
    </row>
    <row r="125" spans="1:4" ht="12.75">
      <c r="A125" s="307" t="s">
        <v>53</v>
      </c>
      <c r="B125" s="308" t="s">
        <v>142</v>
      </c>
      <c r="C125" s="308"/>
      <c r="D125" s="306">
        <f t="shared" si="1"/>
        <v>0</v>
      </c>
    </row>
    <row r="126" spans="1:4" ht="12.75">
      <c r="A126" s="307" t="s">
        <v>103</v>
      </c>
      <c r="B126" s="308" t="s">
        <v>143</v>
      </c>
      <c r="C126" s="308"/>
      <c r="D126" s="306">
        <f t="shared" si="1"/>
        <v>0</v>
      </c>
    </row>
    <row r="127" spans="1:4" ht="13.5">
      <c r="A127" s="307" t="s">
        <v>105</v>
      </c>
      <c r="B127" s="308" t="s">
        <v>144</v>
      </c>
      <c r="C127" s="308"/>
      <c r="D127" s="306">
        <f t="shared" si="1"/>
        <v>0</v>
      </c>
    </row>
    <row r="128" spans="1:4" ht="13.5" customHeight="1">
      <c r="A128" s="239" t="s">
        <v>91</v>
      </c>
      <c r="B128" s="240"/>
      <c r="C128" s="241"/>
      <c r="D128" s="397">
        <f>SUM(D122:D127)</f>
        <v>0</v>
      </c>
    </row>
    <row r="129" spans="1:4" ht="12.75">
      <c r="A129" s="290"/>
      <c r="B129" s="290"/>
      <c r="C129" s="290"/>
      <c r="D129" s="290"/>
    </row>
    <row r="130" spans="1:4" ht="12.75">
      <c r="A130" s="312"/>
      <c r="B130" s="313"/>
      <c r="C130" s="313"/>
      <c r="D130" s="314"/>
    </row>
    <row r="131" spans="1:4" ht="13.5" customHeight="1">
      <c r="A131" s="291" t="s">
        <v>145</v>
      </c>
      <c r="B131" s="291"/>
      <c r="C131" s="291"/>
      <c r="D131" s="291"/>
    </row>
    <row r="132" spans="1:4" ht="15" customHeight="1">
      <c r="A132" s="231">
        <v>5</v>
      </c>
      <c r="B132" s="211" t="s">
        <v>146</v>
      </c>
      <c r="C132" s="213"/>
      <c r="D132" s="231" t="s">
        <v>79</v>
      </c>
    </row>
    <row r="133" spans="1:4" ht="12.75">
      <c r="A133" s="233" t="s">
        <v>47</v>
      </c>
      <c r="B133" s="315" t="s">
        <v>147</v>
      </c>
      <c r="C133" s="315">
        <v>0.0004</v>
      </c>
      <c r="D133" s="254">
        <f>'INSUMOS LIMPEZA'!I22</f>
        <v>0</v>
      </c>
    </row>
    <row r="134" spans="1:4" ht="12.75">
      <c r="A134" s="316" t="s">
        <v>49</v>
      </c>
      <c r="B134" s="317" t="s">
        <v>181</v>
      </c>
      <c r="C134" s="318"/>
      <c r="D134" s="319">
        <f>'INSUMOS LIMPEZA'!I65</f>
        <v>0</v>
      </c>
    </row>
    <row r="135" spans="1:4" ht="12.75">
      <c r="A135" s="316" t="s">
        <v>51</v>
      </c>
      <c r="B135" s="317" t="s">
        <v>182</v>
      </c>
      <c r="C135" s="318"/>
      <c r="D135" s="319">
        <f>'INSUMOS LIMPEZA'!I99</f>
        <v>0</v>
      </c>
    </row>
    <row r="136" spans="1:4" ht="12.75">
      <c r="A136" s="316" t="s">
        <v>53</v>
      </c>
      <c r="B136" s="317" t="s">
        <v>183</v>
      </c>
      <c r="C136" s="318"/>
      <c r="D136" s="319">
        <f>'INSUMOS LIMPEZA'!I122</f>
        <v>0</v>
      </c>
    </row>
    <row r="137" spans="1:4" ht="13.5" customHeight="1">
      <c r="A137" s="316" t="s">
        <v>103</v>
      </c>
      <c r="B137" s="320" t="s">
        <v>148</v>
      </c>
      <c r="C137" s="320" t="e">
        <f>C133*#REF!</f>
        <v>#REF!</v>
      </c>
      <c r="D137" s="319"/>
    </row>
    <row r="138" spans="1:4" ht="13.5">
      <c r="A138" s="239" t="s">
        <v>25</v>
      </c>
      <c r="B138" s="240"/>
      <c r="C138" s="240"/>
      <c r="D138" s="260">
        <f>SUM(D133:D137)</f>
        <v>0</v>
      </c>
    </row>
    <row r="139" spans="1:3" ht="12.75">
      <c r="A139" s="322"/>
      <c r="B139" s="322"/>
      <c r="C139" s="322"/>
    </row>
    <row r="140" spans="1:4" ht="12.75">
      <c r="A140" s="208" t="s">
        <v>149</v>
      </c>
      <c r="B140" s="323"/>
      <c r="C140" s="313"/>
      <c r="D140" s="324"/>
    </row>
    <row r="141" spans="1:4" ht="12.75">
      <c r="A141" s="325"/>
      <c r="B141" s="323"/>
      <c r="C141" s="313"/>
      <c r="D141" s="324"/>
    </row>
    <row r="142" spans="1:4" ht="13.5">
      <c r="A142" s="291" t="s">
        <v>150</v>
      </c>
      <c r="B142" s="291"/>
      <c r="C142" s="291"/>
      <c r="D142" s="291"/>
    </row>
    <row r="143" spans="1:4" ht="13.5">
      <c r="A143" s="211">
        <v>6</v>
      </c>
      <c r="B143" s="231" t="s">
        <v>151</v>
      </c>
      <c r="C143" s="231" t="s">
        <v>98</v>
      </c>
      <c r="D143" s="213" t="s">
        <v>79</v>
      </c>
    </row>
    <row r="144" spans="1:4" ht="12.75">
      <c r="A144" s="267" t="s">
        <v>47</v>
      </c>
      <c r="B144" s="326" t="s">
        <v>152</v>
      </c>
      <c r="C144" s="327"/>
      <c r="D144" s="328">
        <f>(D51+D101+D111+D128+D138)*C144</f>
        <v>0</v>
      </c>
    </row>
    <row r="145" spans="1:4" ht="15">
      <c r="A145" s="270" t="s">
        <v>49</v>
      </c>
      <c r="B145" s="329" t="s">
        <v>153</v>
      </c>
      <c r="C145" s="330"/>
      <c r="D145" s="328">
        <f>(D51+D101+D111+D128+D138)*C145</f>
        <v>0</v>
      </c>
    </row>
    <row r="146" spans="1:4" ht="12.75">
      <c r="A146" s="270" t="s">
        <v>51</v>
      </c>
      <c r="B146" s="329" t="s">
        <v>154</v>
      </c>
      <c r="C146" s="332"/>
      <c r="D146" s="328">
        <f>(D51+D101+D111+D128+D138)*C146</f>
        <v>0</v>
      </c>
    </row>
    <row r="147" spans="1:4" ht="12.75">
      <c r="A147" s="270"/>
      <c r="B147" s="333" t="s">
        <v>155</v>
      </c>
      <c r="C147" s="327"/>
      <c r="D147" s="328">
        <f>(D51+D101+D111+D128+D138)*C147</f>
        <v>0</v>
      </c>
    </row>
    <row r="148" spans="1:4" ht="15">
      <c r="A148" s="270"/>
      <c r="B148" s="221" t="s">
        <v>156</v>
      </c>
      <c r="C148" s="330"/>
      <c r="D148" s="328"/>
    </row>
    <row r="149" spans="1:4" ht="13.5">
      <c r="A149" s="275"/>
      <c r="B149" s="221" t="s">
        <v>157</v>
      </c>
      <c r="C149" s="334"/>
      <c r="D149" s="335">
        <f>((D144+D145+D158+D159+D160+D161+D162)/(1-14.25%))*C149</f>
        <v>0</v>
      </c>
    </row>
    <row r="150" spans="1:4" ht="13.5">
      <c r="A150" s="239" t="s">
        <v>158</v>
      </c>
      <c r="B150" s="240"/>
      <c r="C150" s="279">
        <f>SUM(C144:C149)</f>
        <v>0</v>
      </c>
      <c r="D150" s="260">
        <f>SUM(D144:D149)</f>
        <v>0</v>
      </c>
    </row>
    <row r="151" spans="1:4" ht="12.75" customHeight="1">
      <c r="A151" s="336"/>
      <c r="B151" s="336"/>
      <c r="C151" s="337"/>
      <c r="D151" s="262"/>
    </row>
    <row r="152" spans="1:4" ht="12.75" customHeight="1">
      <c r="A152" s="398" t="s">
        <v>159</v>
      </c>
      <c r="B152" s="398"/>
      <c r="C152" s="398"/>
      <c r="D152" s="398"/>
    </row>
    <row r="153" spans="1:4" ht="12.75" customHeight="1">
      <c r="A153" s="398"/>
      <c r="B153" s="398"/>
      <c r="C153" s="398"/>
      <c r="D153" s="398"/>
    </row>
    <row r="154" spans="1:4" ht="12.75" customHeight="1">
      <c r="A154" s="398" t="s">
        <v>160</v>
      </c>
      <c r="B154" s="398"/>
      <c r="C154" s="398"/>
      <c r="D154" s="398"/>
    </row>
    <row r="155" spans="1:4" ht="12.75" customHeight="1">
      <c r="A155" s="325"/>
      <c r="B155" s="325"/>
      <c r="C155" s="312"/>
      <c r="D155" s="325"/>
    </row>
    <row r="156" spans="1:4" ht="12.75" customHeight="1">
      <c r="A156" s="291" t="s">
        <v>161</v>
      </c>
      <c r="B156" s="291"/>
      <c r="C156" s="291"/>
      <c r="D156" s="291"/>
    </row>
    <row r="157" spans="1:4" ht="12.75" customHeight="1">
      <c r="A157" s="231"/>
      <c r="B157" s="339" t="s">
        <v>196</v>
      </c>
      <c r="C157" s="341"/>
      <c r="D157" s="231" t="s">
        <v>79</v>
      </c>
    </row>
    <row r="158" spans="1:4" ht="12.75" customHeight="1">
      <c r="A158" s="342" t="s">
        <v>47</v>
      </c>
      <c r="B158" s="343" t="s">
        <v>163</v>
      </c>
      <c r="C158" s="344"/>
      <c r="D158" s="254">
        <f>D51</f>
        <v>0</v>
      </c>
    </row>
    <row r="159" spans="1:4" ht="12.75" customHeight="1">
      <c r="A159" s="345" t="s">
        <v>49</v>
      </c>
      <c r="B159" s="346" t="s">
        <v>164</v>
      </c>
      <c r="C159" s="347"/>
      <c r="D159" s="319">
        <f>D101</f>
        <v>0</v>
      </c>
    </row>
    <row r="160" spans="1:4" ht="12.75" customHeight="1">
      <c r="A160" s="345" t="s">
        <v>51</v>
      </c>
      <c r="B160" s="348" t="s">
        <v>165</v>
      </c>
      <c r="C160" s="349"/>
      <c r="D160" s="319">
        <f>D111</f>
        <v>0</v>
      </c>
    </row>
    <row r="161" spans="1:4" ht="12.75" customHeight="1">
      <c r="A161" s="345" t="s">
        <v>53</v>
      </c>
      <c r="B161" s="399" t="s">
        <v>166</v>
      </c>
      <c r="C161" s="400"/>
      <c r="D161" s="352">
        <f>D128</f>
        <v>0</v>
      </c>
    </row>
    <row r="162" spans="1:4" ht="12.75" customHeight="1">
      <c r="A162" s="401" t="s">
        <v>103</v>
      </c>
      <c r="B162" s="402" t="s">
        <v>167</v>
      </c>
      <c r="C162" s="403"/>
      <c r="D162" s="355">
        <f>D138</f>
        <v>0</v>
      </c>
    </row>
    <row r="163" spans="1:4" ht="12.75" customHeight="1">
      <c r="A163" s="356" t="s">
        <v>168</v>
      </c>
      <c r="B163" s="357"/>
      <c r="C163" s="357"/>
      <c r="D163" s="355">
        <f>SUM(D158:D162)</f>
        <v>0</v>
      </c>
    </row>
    <row r="164" spans="1:4" ht="12.75" customHeight="1">
      <c r="A164" s="358" t="s">
        <v>105</v>
      </c>
      <c r="B164" s="359" t="s">
        <v>169</v>
      </c>
      <c r="C164" s="360"/>
      <c r="D164" s="361">
        <f>D150</f>
        <v>0</v>
      </c>
    </row>
    <row r="165" spans="1:4" ht="12.75" customHeight="1">
      <c r="A165" s="404" t="s">
        <v>170</v>
      </c>
      <c r="B165" s="405"/>
      <c r="C165" s="405"/>
      <c r="D165" s="260">
        <f>SUM(D163:D164)</f>
        <v>0</v>
      </c>
    </row>
    <row r="166" spans="1:4" ht="12.75" customHeight="1">
      <c r="A166" s="325"/>
      <c r="B166" s="323"/>
      <c r="C166" s="313"/>
      <c r="D166" s="324"/>
    </row>
  </sheetData>
  <sheetProtection/>
  <mergeCells count="108">
    <mergeCell ref="A1:D1"/>
    <mergeCell ref="A3:D3"/>
    <mergeCell ref="A5:D5"/>
    <mergeCell ref="A6:D6"/>
    <mergeCell ref="A7:D7"/>
    <mergeCell ref="A8:D8"/>
    <mergeCell ref="A10:D10"/>
    <mergeCell ref="B12:C12"/>
    <mergeCell ref="B13:C13"/>
    <mergeCell ref="B14:C14"/>
    <mergeCell ref="B15:C15"/>
    <mergeCell ref="A18:D18"/>
    <mergeCell ref="A20:B20"/>
    <mergeCell ref="A21:B21"/>
    <mergeCell ref="A23:D23"/>
    <mergeCell ref="A25:D25"/>
    <mergeCell ref="A27:D27"/>
    <mergeCell ref="A33:C33"/>
    <mergeCell ref="A34:D34"/>
    <mergeCell ref="B35:C35"/>
    <mergeCell ref="B36:C36"/>
    <mergeCell ref="B37:C37"/>
    <mergeCell ref="B38:C38"/>
    <mergeCell ref="B39:C39"/>
    <mergeCell ref="A41:C41"/>
    <mergeCell ref="A45:D45"/>
    <mergeCell ref="B47:C47"/>
    <mergeCell ref="B48:C48"/>
    <mergeCell ref="B49:C49"/>
    <mergeCell ref="B50:C50"/>
    <mergeCell ref="A51:C51"/>
    <mergeCell ref="A53:D53"/>
    <mergeCell ref="A55:D55"/>
    <mergeCell ref="A57:D57"/>
    <mergeCell ref="B58:C58"/>
    <mergeCell ref="B59:C59"/>
    <mergeCell ref="B60:C60"/>
    <mergeCell ref="B61:C61"/>
    <mergeCell ref="A62:C62"/>
    <mergeCell ref="A64:D64"/>
    <mergeCell ref="A65:D65"/>
    <mergeCell ref="A66:D66"/>
    <mergeCell ref="A68:D68"/>
    <mergeCell ref="A78:B78"/>
    <mergeCell ref="A79:D79"/>
    <mergeCell ref="A80:D80"/>
    <mergeCell ref="A81:D81"/>
    <mergeCell ref="A83:D83"/>
    <mergeCell ref="B84:C84"/>
    <mergeCell ref="B85:C85"/>
    <mergeCell ref="B86:C86"/>
    <mergeCell ref="B87:C87"/>
    <mergeCell ref="B88:C88"/>
    <mergeCell ref="A89:C89"/>
    <mergeCell ref="A91:D91"/>
    <mergeCell ref="A93:D93"/>
    <mergeCell ref="A95:D95"/>
    <mergeCell ref="A96:D96"/>
    <mergeCell ref="B97:C97"/>
    <mergeCell ref="B98:C98"/>
    <mergeCell ref="B99:C99"/>
    <mergeCell ref="B100:C100"/>
    <mergeCell ref="A101:C101"/>
    <mergeCell ref="A102:D102"/>
    <mergeCell ref="A103:D103"/>
    <mergeCell ref="B104:C104"/>
    <mergeCell ref="B105:C105"/>
    <mergeCell ref="B106:C106"/>
    <mergeCell ref="B107:C107"/>
    <mergeCell ref="B108:C108"/>
    <mergeCell ref="B109:C109"/>
    <mergeCell ref="B110:C110"/>
    <mergeCell ref="A111:C111"/>
    <mergeCell ref="A112:D112"/>
    <mergeCell ref="A113:D113"/>
    <mergeCell ref="A118:D118"/>
    <mergeCell ref="A120:D120"/>
    <mergeCell ref="B121:C121"/>
    <mergeCell ref="B122:C122"/>
    <mergeCell ref="B123:C123"/>
    <mergeCell ref="B124:C124"/>
    <mergeCell ref="B125:C125"/>
    <mergeCell ref="B126:C126"/>
    <mergeCell ref="B127:C127"/>
    <mergeCell ref="A128:C128"/>
    <mergeCell ref="A131:D131"/>
    <mergeCell ref="B132:C132"/>
    <mergeCell ref="B133:C133"/>
    <mergeCell ref="B134:C134"/>
    <mergeCell ref="B135:C135"/>
    <mergeCell ref="B136:C136"/>
    <mergeCell ref="B137:C137"/>
    <mergeCell ref="A138:C138"/>
    <mergeCell ref="A142:D142"/>
    <mergeCell ref="A150:B150"/>
    <mergeCell ref="A152:D152"/>
    <mergeCell ref="A154:D154"/>
    <mergeCell ref="A156:D156"/>
    <mergeCell ref="B157:C157"/>
    <mergeCell ref="B158:C158"/>
    <mergeCell ref="B159:C159"/>
    <mergeCell ref="B160:C160"/>
    <mergeCell ref="B161:C161"/>
    <mergeCell ref="B162:C162"/>
    <mergeCell ref="A163:C163"/>
    <mergeCell ref="B164:C164"/>
    <mergeCell ref="A165:C165"/>
    <mergeCell ref="A115:D116"/>
  </mergeCells>
  <printOptions horizontalCentered="1" verticalCentered="1"/>
  <pageMargins left="0.5118110236220472" right="0.5118110236220472" top="0.7874015748031497" bottom="0.7874015748031497" header="0.31496062992125984" footer="0.31496062992125984"/>
  <pageSetup fitToHeight="0" orientation="portrait" paperSize="9" scale="80"/>
</worksheet>
</file>

<file path=xl/worksheets/sheet6.xml><?xml version="1.0" encoding="utf-8"?>
<worksheet xmlns="http://schemas.openxmlformats.org/spreadsheetml/2006/main" xmlns:r="http://schemas.openxmlformats.org/officeDocument/2006/relationships">
  <dimension ref="A1:D164"/>
  <sheetViews>
    <sheetView zoomScale="110" zoomScaleNormal="110" workbookViewId="0" topLeftCell="A1">
      <selection activeCell="A1" sqref="A1:D1"/>
    </sheetView>
  </sheetViews>
  <sheetFormatPr defaultColWidth="9.140625" defaultRowHeight="15"/>
  <cols>
    <col min="1" max="1" width="8.7109375" style="181" customWidth="1"/>
    <col min="2" max="2" width="58.7109375" style="181" customWidth="1"/>
    <col min="3" max="3" width="14.140625" style="181" bestFit="1" customWidth="1"/>
    <col min="4" max="4" width="17.57421875" style="181" customWidth="1"/>
    <col min="5" max="16384" width="9.140625" style="181" customWidth="1"/>
  </cols>
  <sheetData>
    <row r="1" spans="1:4" ht="12.75">
      <c r="A1" s="182" t="s">
        <v>199</v>
      </c>
      <c r="B1" s="182"/>
      <c r="C1" s="182"/>
      <c r="D1" s="182"/>
    </row>
    <row r="2" spans="1:3" ht="12.75">
      <c r="A2" s="182"/>
      <c r="B2" s="182"/>
      <c r="C2" s="182"/>
    </row>
    <row r="3" spans="1:4" ht="12.75">
      <c r="A3" s="183" t="s">
        <v>41</v>
      </c>
      <c r="B3" s="183"/>
      <c r="C3" s="183"/>
      <c r="D3" s="183"/>
    </row>
    <row r="5" spans="1:4" ht="12.75">
      <c r="A5" s="183" t="s">
        <v>42</v>
      </c>
      <c r="B5" s="183"/>
      <c r="C5" s="183"/>
      <c r="D5" s="183"/>
    </row>
    <row r="6" spans="1:4" ht="12.75">
      <c r="A6" s="184" t="s">
        <v>43</v>
      </c>
      <c r="B6" s="184"/>
      <c r="C6" s="184"/>
      <c r="D6" s="184"/>
    </row>
    <row r="7" spans="1:4" ht="12.75">
      <c r="A7" s="184" t="s">
        <v>44</v>
      </c>
      <c r="B7" s="184"/>
      <c r="C7" s="184"/>
      <c r="D7" s="184"/>
    </row>
    <row r="8" spans="1:4" ht="12.75">
      <c r="A8" s="185" t="s">
        <v>45</v>
      </c>
      <c r="B8" s="185"/>
      <c r="C8" s="185"/>
      <c r="D8" s="185"/>
    </row>
    <row r="9" spans="1:2" ht="12.75">
      <c r="A9" s="183"/>
      <c r="B9" s="183"/>
    </row>
    <row r="10" spans="1:4" ht="12.75">
      <c r="A10" s="183" t="s">
        <v>46</v>
      </c>
      <c r="B10" s="183"/>
      <c r="C10" s="183"/>
      <c r="D10" s="183"/>
    </row>
    <row r="11" spans="1:2" ht="15.75" customHeight="1">
      <c r="A11" s="183"/>
      <c r="B11" s="183"/>
    </row>
    <row r="12" spans="1:4" ht="12.75">
      <c r="A12" s="186" t="s">
        <v>47</v>
      </c>
      <c r="B12" s="187" t="s">
        <v>48</v>
      </c>
      <c r="C12" s="188"/>
      <c r="D12" s="189"/>
    </row>
    <row r="13" spans="1:4" ht="12.75">
      <c r="A13" s="186" t="s">
        <v>49</v>
      </c>
      <c r="B13" s="187" t="s">
        <v>50</v>
      </c>
      <c r="C13" s="188"/>
      <c r="D13" s="189"/>
    </row>
    <row r="14" spans="1:4" ht="12.75">
      <c r="A14" s="186" t="s">
        <v>51</v>
      </c>
      <c r="B14" s="190" t="s">
        <v>52</v>
      </c>
      <c r="C14" s="191"/>
      <c r="D14" s="189"/>
    </row>
    <row r="15" spans="1:4" ht="12.75">
      <c r="A15" s="186" t="s">
        <v>53</v>
      </c>
      <c r="B15" s="192" t="s">
        <v>54</v>
      </c>
      <c r="C15" s="193"/>
      <c r="D15" s="194"/>
    </row>
    <row r="16" spans="1:4" ht="12.75">
      <c r="A16" s="183"/>
      <c r="B16" s="195"/>
      <c r="C16" s="195"/>
      <c r="D16" s="195"/>
    </row>
    <row r="17" spans="1:4" ht="12.75">
      <c r="A17" s="183"/>
      <c r="B17" s="195"/>
      <c r="C17" s="195"/>
      <c r="D17" s="195"/>
    </row>
    <row r="18" spans="1:4" ht="12.75">
      <c r="A18" s="196" t="s">
        <v>55</v>
      </c>
      <c r="B18" s="196"/>
      <c r="C18" s="196"/>
      <c r="D18" s="196"/>
    </row>
    <row r="20" spans="1:4" ht="57" customHeight="1">
      <c r="A20" s="197" t="s">
        <v>56</v>
      </c>
      <c r="B20" s="197"/>
      <c r="C20" s="197" t="s">
        <v>172</v>
      </c>
      <c r="D20" s="198" t="s">
        <v>58</v>
      </c>
    </row>
    <row r="21" spans="1:4" ht="55.5" customHeight="1">
      <c r="A21" s="199" t="s">
        <v>200</v>
      </c>
      <c r="B21" s="199"/>
      <c r="C21" s="200">
        <v>3964.31</v>
      </c>
      <c r="D21" s="201">
        <v>1</v>
      </c>
    </row>
    <row r="22" spans="1:4" ht="15">
      <c r="A22" s="202"/>
      <c r="B22" s="202"/>
      <c r="C22" s="203"/>
      <c r="D22" s="204"/>
    </row>
    <row r="23" spans="1:4" ht="30" customHeight="1">
      <c r="A23" s="205" t="s">
        <v>61</v>
      </c>
      <c r="B23" s="205"/>
      <c r="C23" s="205"/>
      <c r="D23" s="205"/>
    </row>
    <row r="24" spans="1:4" ht="8.25" customHeight="1">
      <c r="A24" s="206"/>
      <c r="B24" s="206"/>
      <c r="C24" s="206"/>
      <c r="D24" s="206"/>
    </row>
    <row r="25" spans="1:4" ht="27" customHeight="1">
      <c r="A25" s="207" t="s">
        <v>62</v>
      </c>
      <c r="B25" s="207"/>
      <c r="C25" s="207"/>
      <c r="D25" s="207"/>
    </row>
    <row r="27" spans="1:4" ht="12.75">
      <c r="A27" s="182"/>
      <c r="B27" s="182"/>
      <c r="C27" s="182"/>
      <c r="D27" s="182"/>
    </row>
    <row r="29" ht="12.75">
      <c r="A29" s="208" t="s">
        <v>63</v>
      </c>
    </row>
    <row r="31" ht="12.75">
      <c r="A31" s="208" t="s">
        <v>64</v>
      </c>
    </row>
    <row r="33" spans="1:4" ht="18.75" customHeight="1">
      <c r="A33" s="209" t="s">
        <v>65</v>
      </c>
      <c r="B33" s="209"/>
      <c r="C33" s="209"/>
      <c r="D33" s="210"/>
    </row>
    <row r="34" spans="1:4" ht="13.5" customHeight="1">
      <c r="A34" s="211" t="s">
        <v>66</v>
      </c>
      <c r="B34" s="212"/>
      <c r="C34" s="212"/>
      <c r="D34" s="213"/>
    </row>
    <row r="35" spans="1:4" ht="15">
      <c r="A35" s="214">
        <v>1</v>
      </c>
      <c r="B35" s="215" t="s">
        <v>67</v>
      </c>
      <c r="C35" s="215"/>
      <c r="D35" s="216" t="s">
        <v>68</v>
      </c>
    </row>
    <row r="36" spans="1:4" ht="20.25" customHeight="1">
      <c r="A36" s="214">
        <v>2</v>
      </c>
      <c r="B36" s="217" t="s">
        <v>69</v>
      </c>
      <c r="C36" s="218"/>
      <c r="D36" s="219" t="s">
        <v>174</v>
      </c>
    </row>
    <row r="37" spans="1:4" ht="21" customHeight="1">
      <c r="A37" s="220">
        <v>3</v>
      </c>
      <c r="B37" s="221" t="s">
        <v>71</v>
      </c>
      <c r="C37" s="221"/>
      <c r="D37" s="222"/>
    </row>
    <row r="38" spans="1:4" ht="30">
      <c r="A38" s="220">
        <v>4</v>
      </c>
      <c r="B38" s="221" t="s">
        <v>72</v>
      </c>
      <c r="C38" s="221"/>
      <c r="D38" s="219" t="s">
        <v>175</v>
      </c>
    </row>
    <row r="39" spans="1:4" ht="18.75" customHeight="1">
      <c r="A39" s="223">
        <v>5</v>
      </c>
      <c r="B39" s="224" t="s">
        <v>74</v>
      </c>
      <c r="C39" s="224"/>
      <c r="D39" s="225"/>
    </row>
    <row r="40" spans="1:4" ht="15">
      <c r="A40" s="204"/>
      <c r="B40" s="204"/>
      <c r="C40" s="204"/>
      <c r="D40" s="204"/>
    </row>
    <row r="41" spans="1:4" ht="12.75">
      <c r="A41" s="226" t="s">
        <v>176</v>
      </c>
      <c r="B41" s="226"/>
      <c r="C41" s="226"/>
      <c r="D41" s="227"/>
    </row>
    <row r="42" spans="1:4" ht="12.75">
      <c r="A42" s="226"/>
      <c r="B42" s="226"/>
      <c r="C42" s="226"/>
      <c r="D42" s="227"/>
    </row>
    <row r="43" spans="1:4" ht="12.75">
      <c r="A43" s="228" t="s">
        <v>177</v>
      </c>
      <c r="B43" s="229"/>
      <c r="C43" s="229"/>
      <c r="D43" s="227"/>
    </row>
    <row r="44" spans="2:4" ht="12.75">
      <c r="B44" s="227"/>
      <c r="C44" s="227"/>
      <c r="D44" s="227"/>
    </row>
    <row r="45" spans="1:4" ht="12.75">
      <c r="A45" s="230" t="s">
        <v>77</v>
      </c>
      <c r="B45" s="230"/>
      <c r="C45" s="230"/>
      <c r="D45" s="230"/>
    </row>
    <row r="46" spans="1:4" ht="13.5">
      <c r="A46" s="230"/>
      <c r="B46" s="230"/>
      <c r="C46" s="230"/>
      <c r="D46" s="230"/>
    </row>
    <row r="47" spans="1:4" ht="15.75" customHeight="1">
      <c r="A47" s="231">
        <v>1</v>
      </c>
      <c r="B47" s="211" t="s">
        <v>78</v>
      </c>
      <c r="C47" s="213"/>
      <c r="D47" s="232" t="s">
        <v>79</v>
      </c>
    </row>
    <row r="48" spans="1:4" ht="12.75">
      <c r="A48" s="233" t="s">
        <v>47</v>
      </c>
      <c r="B48" s="234" t="s">
        <v>80</v>
      </c>
      <c r="C48" s="234"/>
      <c r="D48" s="235"/>
    </row>
    <row r="49" spans="1:4" ht="13.5">
      <c r="A49" s="236" t="s">
        <v>49</v>
      </c>
      <c r="B49" s="237" t="s">
        <v>178</v>
      </c>
      <c r="C49" s="237"/>
      <c r="D49" s="238">
        <v>0</v>
      </c>
    </row>
    <row r="50" spans="1:4" ht="14.25" customHeight="1">
      <c r="A50" s="239" t="s">
        <v>82</v>
      </c>
      <c r="B50" s="240"/>
      <c r="C50" s="241"/>
      <c r="D50" s="242">
        <f>SUM(D48:D49)</f>
        <v>0</v>
      </c>
    </row>
    <row r="51" spans="1:4" ht="12.75">
      <c r="A51" s="243"/>
      <c r="B51" s="244"/>
      <c r="C51" s="244"/>
      <c r="D51" s="245"/>
    </row>
    <row r="52" spans="1:4" ht="33.75" customHeight="1">
      <c r="A52" s="205" t="s">
        <v>179</v>
      </c>
      <c r="B52" s="205"/>
      <c r="C52" s="205"/>
      <c r="D52" s="205"/>
    </row>
    <row r="53" spans="1:4" ht="12.75">
      <c r="A53" s="246"/>
      <c r="B53" s="247"/>
      <c r="C53" s="248"/>
      <c r="D53" s="249"/>
    </row>
    <row r="54" spans="1:4" ht="12.75" customHeight="1">
      <c r="A54" s="230" t="s">
        <v>84</v>
      </c>
      <c r="B54" s="230"/>
      <c r="C54" s="230"/>
      <c r="D54" s="230"/>
    </row>
    <row r="55" spans="1:4" ht="12.75">
      <c r="A55" s="230"/>
      <c r="B55" s="230"/>
      <c r="C55" s="230"/>
      <c r="D55" s="230"/>
    </row>
    <row r="56" spans="1:4" ht="13.5" customHeight="1">
      <c r="A56" s="230" t="s">
        <v>85</v>
      </c>
      <c r="B56" s="230"/>
      <c r="C56" s="230"/>
      <c r="D56" s="230"/>
    </row>
    <row r="57" spans="1:4" ht="13.5">
      <c r="A57" s="231" t="s">
        <v>86</v>
      </c>
      <c r="B57" s="250" t="s">
        <v>87</v>
      </c>
      <c r="C57" s="251"/>
      <c r="D57" s="213" t="s">
        <v>79</v>
      </c>
    </row>
    <row r="58" spans="1:4" ht="12.75">
      <c r="A58" s="252" t="s">
        <v>47</v>
      </c>
      <c r="B58" s="253" t="s">
        <v>88</v>
      </c>
      <c r="C58" s="253"/>
      <c r="D58" s="254">
        <f>D50*C58</f>
        <v>0</v>
      </c>
    </row>
    <row r="59" spans="1:4" ht="12.75">
      <c r="A59" s="255" t="s">
        <v>49</v>
      </c>
      <c r="B59" s="256" t="s">
        <v>89</v>
      </c>
      <c r="C59" s="257"/>
      <c r="D59" s="254">
        <f>D50*C59</f>
        <v>0</v>
      </c>
    </row>
    <row r="60" spans="1:4" ht="13.5">
      <c r="A60" s="255" t="s">
        <v>51</v>
      </c>
      <c r="B60" s="258" t="s">
        <v>90</v>
      </c>
      <c r="C60" s="258"/>
      <c r="D60" s="259">
        <f>D50*C60</f>
        <v>0</v>
      </c>
    </row>
    <row r="61" spans="1:4" ht="15.75" customHeight="1">
      <c r="A61" s="211" t="s">
        <v>91</v>
      </c>
      <c r="B61" s="212"/>
      <c r="C61" s="213"/>
      <c r="D61" s="260">
        <f>SUM(D58:D60)</f>
        <v>0</v>
      </c>
    </row>
    <row r="62" spans="1:4" ht="12.75">
      <c r="A62" s="243"/>
      <c r="B62" s="261"/>
      <c r="C62" s="261"/>
      <c r="D62" s="262"/>
    </row>
    <row r="63" spans="1:4" ht="49.5" customHeight="1">
      <c r="A63" s="205" t="s">
        <v>92</v>
      </c>
      <c r="B63" s="205"/>
      <c r="C63" s="205"/>
      <c r="D63" s="205"/>
    </row>
    <row r="64" spans="1:4" ht="34.5" customHeight="1">
      <c r="A64" s="226" t="s">
        <v>180</v>
      </c>
      <c r="B64" s="226"/>
      <c r="C64" s="226"/>
      <c r="D64" s="226"/>
    </row>
    <row r="65" spans="1:4" ht="63" customHeight="1">
      <c r="A65" s="263" t="s">
        <v>94</v>
      </c>
      <c r="B65" s="263"/>
      <c r="C65" s="263"/>
      <c r="D65" s="263"/>
    </row>
    <row r="66" spans="1:4" ht="12.75">
      <c r="A66" s="264"/>
      <c r="B66" s="264"/>
      <c r="C66" s="264"/>
      <c r="D66" s="264"/>
    </row>
    <row r="67" spans="1:4" ht="30" customHeight="1">
      <c r="A67" s="209" t="s">
        <v>95</v>
      </c>
      <c r="B67" s="265"/>
      <c r="C67" s="265"/>
      <c r="D67" s="265"/>
    </row>
    <row r="68" spans="1:4" ht="13.5">
      <c r="A68" s="231" t="s">
        <v>96</v>
      </c>
      <c r="B68" s="231" t="s">
        <v>97</v>
      </c>
      <c r="C68" s="231" t="s">
        <v>98</v>
      </c>
      <c r="D68" s="266" t="s">
        <v>79</v>
      </c>
    </row>
    <row r="69" spans="1:4" ht="12.75">
      <c r="A69" s="267" t="s">
        <v>47</v>
      </c>
      <c r="B69" s="215" t="s">
        <v>99</v>
      </c>
      <c r="C69" s="268">
        <v>0.2</v>
      </c>
      <c r="D69" s="269"/>
    </row>
    <row r="70" spans="1:4" ht="12.75">
      <c r="A70" s="270" t="s">
        <v>49</v>
      </c>
      <c r="B70" s="221" t="s">
        <v>100</v>
      </c>
      <c r="C70" s="271">
        <v>0.025</v>
      </c>
      <c r="D70" s="272"/>
    </row>
    <row r="71" spans="1:4" ht="12.75">
      <c r="A71" s="270" t="s">
        <v>51</v>
      </c>
      <c r="B71" s="273" t="s">
        <v>101</v>
      </c>
      <c r="C71" s="274"/>
      <c r="D71" s="272"/>
    </row>
    <row r="72" spans="1:4" ht="12.75">
      <c r="A72" s="270" t="s">
        <v>53</v>
      </c>
      <c r="B72" s="221" t="s">
        <v>102</v>
      </c>
      <c r="C72" s="271">
        <v>0.015</v>
      </c>
      <c r="D72" s="272"/>
    </row>
    <row r="73" spans="1:4" ht="12.75">
      <c r="A73" s="270" t="s">
        <v>103</v>
      </c>
      <c r="B73" s="221" t="s">
        <v>104</v>
      </c>
      <c r="C73" s="271">
        <v>0.01</v>
      </c>
      <c r="D73" s="272"/>
    </row>
    <row r="74" spans="1:4" ht="12.75">
      <c r="A74" s="270" t="s">
        <v>105</v>
      </c>
      <c r="B74" s="221" t="s">
        <v>106</v>
      </c>
      <c r="C74" s="271">
        <v>0.006</v>
      </c>
      <c r="D74" s="272"/>
    </row>
    <row r="75" spans="1:4" ht="12.75">
      <c r="A75" s="270" t="s">
        <v>107</v>
      </c>
      <c r="B75" s="221" t="s">
        <v>108</v>
      </c>
      <c r="C75" s="271">
        <v>0.002</v>
      </c>
      <c r="D75" s="272"/>
    </row>
    <row r="76" spans="1:4" ht="13.5">
      <c r="A76" s="275" t="s">
        <v>109</v>
      </c>
      <c r="B76" s="276" t="s">
        <v>110</v>
      </c>
      <c r="C76" s="277">
        <v>0.08</v>
      </c>
      <c r="D76" s="278"/>
    </row>
    <row r="77" spans="1:4" ht="13.5">
      <c r="A77" s="211" t="s">
        <v>91</v>
      </c>
      <c r="B77" s="213"/>
      <c r="C77" s="279"/>
      <c r="D77" s="260">
        <f>SUM(D69:D76)</f>
        <v>0</v>
      </c>
    </row>
    <row r="78" spans="1:4" ht="31.5" customHeight="1">
      <c r="A78" s="205" t="s">
        <v>111</v>
      </c>
      <c r="B78" s="205"/>
      <c r="C78" s="205"/>
      <c r="D78" s="205"/>
    </row>
    <row r="79" spans="1:4" ht="33" customHeight="1">
      <c r="A79" s="207" t="s">
        <v>112</v>
      </c>
      <c r="B79" s="207"/>
      <c r="C79" s="207"/>
      <c r="D79" s="207"/>
    </row>
    <row r="80" spans="1:4" ht="28.5" customHeight="1">
      <c r="A80" s="226" t="s">
        <v>113</v>
      </c>
      <c r="B80" s="226"/>
      <c r="C80" s="226"/>
      <c r="D80" s="226"/>
    </row>
    <row r="81" spans="1:4" ht="12.75">
      <c r="A81" s="230"/>
      <c r="B81" s="230"/>
      <c r="C81" s="230"/>
      <c r="D81" s="230"/>
    </row>
    <row r="82" spans="1:4" ht="16.5" customHeight="1">
      <c r="A82" s="230" t="s">
        <v>114</v>
      </c>
      <c r="B82" s="264"/>
      <c r="C82" s="264"/>
      <c r="D82" s="264"/>
    </row>
    <row r="83" spans="1:4" ht="13.5">
      <c r="A83" s="211" t="s">
        <v>115</v>
      </c>
      <c r="B83" s="280" t="s">
        <v>116</v>
      </c>
      <c r="C83" s="281"/>
      <c r="D83" s="213" t="s">
        <v>79</v>
      </c>
    </row>
    <row r="84" spans="1:4" ht="12.75">
      <c r="A84" s="233" t="s">
        <v>47</v>
      </c>
      <c r="B84" s="253" t="s">
        <v>117</v>
      </c>
      <c r="C84" s="253"/>
      <c r="D84" s="254"/>
    </row>
    <row r="85" spans="1:4" ht="12.75">
      <c r="A85" s="267" t="s">
        <v>49</v>
      </c>
      <c r="B85" s="215" t="s">
        <v>118</v>
      </c>
      <c r="C85" s="215"/>
      <c r="D85" s="278"/>
    </row>
    <row r="86" spans="1:4" ht="12.75">
      <c r="A86" s="270" t="s">
        <v>51</v>
      </c>
      <c r="B86" s="221" t="s">
        <v>119</v>
      </c>
      <c r="C86" s="221"/>
      <c r="D86" s="282"/>
    </row>
    <row r="87" spans="1:4" ht="13.5">
      <c r="A87" s="275" t="s">
        <v>53</v>
      </c>
      <c r="B87" s="276" t="s">
        <v>81</v>
      </c>
      <c r="C87" s="276"/>
      <c r="D87" s="283"/>
    </row>
    <row r="88" spans="1:4" ht="13.5">
      <c r="A88" s="211" t="s">
        <v>91</v>
      </c>
      <c r="B88" s="212"/>
      <c r="C88" s="213"/>
      <c r="D88" s="260">
        <f>SUM(D84:D87)</f>
        <v>0</v>
      </c>
    </row>
    <row r="89" spans="1:4" ht="12.75">
      <c r="A89" s="284"/>
      <c r="B89" s="284"/>
      <c r="C89" s="284"/>
      <c r="D89" s="262"/>
    </row>
    <row r="90" spans="1:4" ht="24" customHeight="1">
      <c r="A90" s="226" t="s">
        <v>120</v>
      </c>
      <c r="B90" s="226"/>
      <c r="C90" s="226"/>
      <c r="D90" s="226"/>
    </row>
    <row r="91" spans="1:4" ht="3.75" customHeight="1">
      <c r="A91" s="226"/>
      <c r="B91" s="226"/>
      <c r="C91" s="226"/>
      <c r="D91" s="226"/>
    </row>
    <row r="92" spans="1:4" ht="28.5" customHeight="1">
      <c r="A92" s="285" t="s">
        <v>121</v>
      </c>
      <c r="B92" s="285"/>
      <c r="C92" s="285"/>
      <c r="D92" s="285"/>
    </row>
    <row r="93" spans="1:4" ht="12.75">
      <c r="A93" s="264"/>
      <c r="B93" s="264"/>
      <c r="C93" s="264"/>
      <c r="D93" s="264"/>
    </row>
    <row r="94" spans="1:4" ht="12.75">
      <c r="A94" s="196" t="s">
        <v>122</v>
      </c>
      <c r="B94" s="196"/>
      <c r="C94" s="196"/>
      <c r="D94" s="196"/>
    </row>
    <row r="95" spans="1:4" ht="13.5">
      <c r="A95" s="230"/>
      <c r="B95" s="230"/>
      <c r="C95" s="230"/>
      <c r="D95" s="230"/>
    </row>
    <row r="96" spans="1:4" ht="13.5">
      <c r="A96" s="231">
        <v>2</v>
      </c>
      <c r="B96" s="280" t="s">
        <v>123</v>
      </c>
      <c r="C96" s="281"/>
      <c r="D96" s="231" t="s">
        <v>79</v>
      </c>
    </row>
    <row r="97" spans="1:4" ht="12.75">
      <c r="A97" s="267" t="s">
        <v>86</v>
      </c>
      <c r="B97" s="286" t="s">
        <v>124</v>
      </c>
      <c r="C97" s="287"/>
      <c r="D97" s="278"/>
    </row>
    <row r="98" spans="1:4" ht="12.75">
      <c r="A98" s="267" t="s">
        <v>96</v>
      </c>
      <c r="B98" s="217" t="s">
        <v>97</v>
      </c>
      <c r="C98" s="218"/>
      <c r="D98" s="278"/>
    </row>
    <row r="99" spans="1:4" ht="13.5">
      <c r="A99" s="275" t="s">
        <v>115</v>
      </c>
      <c r="B99" s="288" t="s">
        <v>125</v>
      </c>
      <c r="C99" s="289"/>
      <c r="D99" s="283"/>
    </row>
    <row r="100" spans="1:4" ht="13.5">
      <c r="A100" s="239" t="s">
        <v>91</v>
      </c>
      <c r="B100" s="240"/>
      <c r="C100" s="241"/>
      <c r="D100" s="260">
        <f>SUM(D97:D99)</f>
        <v>0</v>
      </c>
    </row>
    <row r="101" spans="1:4" ht="12.75">
      <c r="A101" s="290"/>
      <c r="B101" s="290"/>
      <c r="C101" s="290"/>
      <c r="D101" s="290"/>
    </row>
    <row r="102" spans="1:4" ht="13.5" customHeight="1">
      <c r="A102" s="291" t="s">
        <v>126</v>
      </c>
      <c r="B102" s="291"/>
      <c r="C102" s="291"/>
      <c r="D102" s="291"/>
    </row>
    <row r="103" spans="1:4" ht="13.5">
      <c r="A103" s="231">
        <v>3</v>
      </c>
      <c r="B103" s="211" t="s">
        <v>127</v>
      </c>
      <c r="C103" s="213"/>
      <c r="D103" s="231" t="s">
        <v>79</v>
      </c>
    </row>
    <row r="104" spans="1:4" ht="12.75">
      <c r="A104" s="292" t="s">
        <v>47</v>
      </c>
      <c r="B104" s="253" t="s">
        <v>128</v>
      </c>
      <c r="C104" s="253"/>
      <c r="D104" s="293">
        <f aca="true" t="shared" si="0" ref="D104:D109">$D$50*C104</f>
        <v>0</v>
      </c>
    </row>
    <row r="105" spans="1:4" ht="12.75">
      <c r="A105" s="294" t="s">
        <v>49</v>
      </c>
      <c r="B105" s="295" t="s">
        <v>129</v>
      </c>
      <c r="C105" s="295"/>
      <c r="D105" s="296">
        <f t="shared" si="0"/>
        <v>0</v>
      </c>
    </row>
    <row r="106" spans="1:4" ht="12.75">
      <c r="A106" s="294" t="s">
        <v>51</v>
      </c>
      <c r="B106" s="295" t="s">
        <v>130</v>
      </c>
      <c r="C106" s="295"/>
      <c r="D106" s="296">
        <f t="shared" si="0"/>
        <v>0</v>
      </c>
    </row>
    <row r="107" spans="1:4" ht="12.75">
      <c r="A107" s="294" t="s">
        <v>53</v>
      </c>
      <c r="B107" s="295" t="s">
        <v>131</v>
      </c>
      <c r="C107" s="295"/>
      <c r="D107" s="296">
        <f t="shared" si="0"/>
        <v>0</v>
      </c>
    </row>
    <row r="108" spans="1:4" ht="12.75">
      <c r="A108" s="294" t="s">
        <v>103</v>
      </c>
      <c r="B108" s="295" t="s">
        <v>132</v>
      </c>
      <c r="C108" s="295"/>
      <c r="D108" s="296">
        <f t="shared" si="0"/>
        <v>0</v>
      </c>
    </row>
    <row r="109" spans="1:4" ht="13.5">
      <c r="A109" s="297" t="s">
        <v>105</v>
      </c>
      <c r="B109" s="258" t="s">
        <v>133</v>
      </c>
      <c r="C109" s="258"/>
      <c r="D109" s="298">
        <f t="shared" si="0"/>
        <v>0</v>
      </c>
    </row>
    <row r="110" spans="1:4" ht="13.5" customHeight="1">
      <c r="A110" s="239" t="s">
        <v>91</v>
      </c>
      <c r="B110" s="240"/>
      <c r="C110" s="241"/>
      <c r="D110" s="260">
        <f>SUM(D104:D109)</f>
        <v>0</v>
      </c>
    </row>
    <row r="111" spans="1:4" ht="18" customHeight="1">
      <c r="A111" s="299"/>
      <c r="B111" s="299"/>
      <c r="C111" s="299"/>
      <c r="D111" s="299"/>
    </row>
    <row r="112" spans="1:4" ht="12.75">
      <c r="A112" s="291" t="s">
        <v>166</v>
      </c>
      <c r="B112" s="291"/>
      <c r="C112" s="291"/>
      <c r="D112" s="291"/>
    </row>
    <row r="113" spans="1:4" ht="6" customHeight="1">
      <c r="A113" s="291"/>
      <c r="B113" s="291"/>
      <c r="C113" s="291"/>
      <c r="D113" s="291"/>
    </row>
    <row r="114" spans="1:4" ht="12.75" customHeight="1">
      <c r="A114" s="300" t="s">
        <v>135</v>
      </c>
      <c r="B114" s="300"/>
      <c r="C114" s="300"/>
      <c r="D114" s="300"/>
    </row>
    <row r="115" spans="1:4" ht="43.5" customHeight="1">
      <c r="A115" s="300"/>
      <c r="B115" s="300"/>
      <c r="C115" s="300"/>
      <c r="D115" s="300"/>
    </row>
    <row r="116" spans="1:4" ht="12.75">
      <c r="A116" s="300"/>
      <c r="B116" s="300"/>
      <c r="C116" s="300"/>
      <c r="D116" s="300"/>
    </row>
    <row r="117" spans="1:4" ht="2.25" customHeight="1">
      <c r="A117" s="300"/>
      <c r="B117" s="300"/>
      <c r="C117" s="300"/>
      <c r="D117" s="300"/>
    </row>
    <row r="118" spans="1:4" ht="12.75">
      <c r="A118" s="300"/>
      <c r="B118" s="300"/>
      <c r="C118" s="300"/>
      <c r="D118" s="300"/>
    </row>
    <row r="119" spans="1:4" ht="24" customHeight="1">
      <c r="A119" s="301" t="s">
        <v>136</v>
      </c>
      <c r="B119" s="301"/>
      <c r="C119" s="301"/>
      <c r="D119" s="301"/>
    </row>
    <row r="120" spans="1:4" ht="15.75" customHeight="1">
      <c r="A120" s="302" t="s">
        <v>137</v>
      </c>
      <c r="B120" s="302" t="s">
        <v>138</v>
      </c>
      <c r="C120" s="303"/>
      <c r="D120" s="303" t="s">
        <v>79</v>
      </c>
    </row>
    <row r="121" spans="1:4" ht="12.75">
      <c r="A121" s="304" t="s">
        <v>47</v>
      </c>
      <c r="B121" s="305" t="s">
        <v>139</v>
      </c>
      <c r="C121" s="305"/>
      <c r="D121" s="306">
        <f>$D$50/12</f>
        <v>0</v>
      </c>
    </row>
    <row r="122" spans="1:4" ht="12.75">
      <c r="A122" s="307" t="s">
        <v>49</v>
      </c>
      <c r="B122" s="308" t="s">
        <v>140</v>
      </c>
      <c r="C122" s="308"/>
      <c r="D122" s="306">
        <f aca="true" t="shared" si="1" ref="D122:D126">$D$50*C122</f>
        <v>0</v>
      </c>
    </row>
    <row r="123" spans="1:4" ht="12.75">
      <c r="A123" s="307" t="s">
        <v>51</v>
      </c>
      <c r="B123" s="308" t="s">
        <v>141</v>
      </c>
      <c r="C123" s="308"/>
      <c r="D123" s="306">
        <f t="shared" si="1"/>
        <v>0</v>
      </c>
    </row>
    <row r="124" spans="1:4" ht="12.75">
      <c r="A124" s="307" t="s">
        <v>53</v>
      </c>
      <c r="B124" s="308" t="s">
        <v>142</v>
      </c>
      <c r="C124" s="308"/>
      <c r="D124" s="306">
        <f t="shared" si="1"/>
        <v>0</v>
      </c>
    </row>
    <row r="125" spans="1:4" ht="12.75">
      <c r="A125" s="307" t="s">
        <v>103</v>
      </c>
      <c r="B125" s="308" t="s">
        <v>143</v>
      </c>
      <c r="C125" s="308"/>
      <c r="D125" s="306">
        <f t="shared" si="1"/>
        <v>0</v>
      </c>
    </row>
    <row r="126" spans="1:4" ht="13.5">
      <c r="A126" s="309" t="s">
        <v>105</v>
      </c>
      <c r="B126" s="310" t="s">
        <v>144</v>
      </c>
      <c r="C126" s="310"/>
      <c r="D126" s="306">
        <f t="shared" si="1"/>
        <v>0</v>
      </c>
    </row>
    <row r="127" spans="1:4" ht="13.5" customHeight="1">
      <c r="A127" s="239" t="s">
        <v>91</v>
      </c>
      <c r="B127" s="240"/>
      <c r="C127" s="241"/>
      <c r="D127" s="311">
        <f>SUM(D121:D126)</f>
        <v>0</v>
      </c>
    </row>
    <row r="128" spans="1:4" ht="12.75">
      <c r="A128" s="312"/>
      <c r="B128" s="313"/>
      <c r="C128" s="313"/>
      <c r="D128" s="314"/>
    </row>
    <row r="129" spans="1:4" ht="13.5" customHeight="1">
      <c r="A129" s="291" t="s">
        <v>145</v>
      </c>
      <c r="B129" s="291"/>
      <c r="C129" s="291"/>
      <c r="D129" s="291"/>
    </row>
    <row r="130" spans="1:4" ht="15" customHeight="1">
      <c r="A130" s="231">
        <v>5</v>
      </c>
      <c r="B130" s="211" t="s">
        <v>146</v>
      </c>
      <c r="C130" s="213"/>
      <c r="D130" s="231" t="s">
        <v>79</v>
      </c>
    </row>
    <row r="131" spans="1:4" ht="12.75">
      <c r="A131" s="233" t="s">
        <v>47</v>
      </c>
      <c r="B131" s="315" t="s">
        <v>147</v>
      </c>
      <c r="C131" s="315">
        <v>0.0004</v>
      </c>
      <c r="D131" s="254">
        <f>'INSUMOS LIMPEZA'!I22</f>
        <v>0</v>
      </c>
    </row>
    <row r="132" spans="1:4" ht="12.75">
      <c r="A132" s="316" t="s">
        <v>49</v>
      </c>
      <c r="B132" s="317" t="s">
        <v>181</v>
      </c>
      <c r="C132" s="318"/>
      <c r="D132" s="319">
        <f>'INSUMOS LIMPEZA'!I65</f>
        <v>0</v>
      </c>
    </row>
    <row r="133" spans="1:4" ht="12.75">
      <c r="A133" s="316" t="s">
        <v>51</v>
      </c>
      <c r="B133" s="317" t="s">
        <v>182</v>
      </c>
      <c r="C133" s="318"/>
      <c r="D133" s="319">
        <f>'INSUMOS LIMPEZA'!I99</f>
        <v>0</v>
      </c>
    </row>
    <row r="134" spans="1:4" ht="12.75">
      <c r="A134" s="316" t="s">
        <v>53</v>
      </c>
      <c r="B134" s="317" t="s">
        <v>183</v>
      </c>
      <c r="C134" s="318"/>
      <c r="D134" s="319">
        <f>'INSUMOS LIMPEZA'!I122</f>
        <v>0</v>
      </c>
    </row>
    <row r="135" spans="1:4" ht="13.5">
      <c r="A135" s="316" t="s">
        <v>103</v>
      </c>
      <c r="B135" s="320" t="s">
        <v>148</v>
      </c>
      <c r="C135" s="320" t="e">
        <f>C131*#REF!</f>
        <v>#REF!</v>
      </c>
      <c r="D135" s="321"/>
    </row>
    <row r="136" spans="1:4" ht="13.5" customHeight="1">
      <c r="A136" s="239" t="s">
        <v>91</v>
      </c>
      <c r="B136" s="240"/>
      <c r="C136" s="241"/>
      <c r="D136" s="260">
        <f>SUM(D131:D135)</f>
        <v>0</v>
      </c>
    </row>
    <row r="137" spans="1:4" ht="12.75">
      <c r="A137" s="322"/>
      <c r="B137" s="322"/>
      <c r="C137" s="322"/>
      <c r="D137" s="262"/>
    </row>
    <row r="138" spans="1:4" ht="12.75">
      <c r="A138" s="208" t="s">
        <v>149</v>
      </c>
      <c r="B138" s="323"/>
      <c r="C138" s="313"/>
      <c r="D138" s="324"/>
    </row>
    <row r="139" spans="1:4" ht="12.75">
      <c r="A139" s="325"/>
      <c r="B139" s="323"/>
      <c r="C139" s="313"/>
      <c r="D139" s="324"/>
    </row>
    <row r="140" spans="1:4" ht="13.5">
      <c r="A140" s="291" t="s">
        <v>150</v>
      </c>
      <c r="B140" s="291"/>
      <c r="C140" s="291"/>
      <c r="D140" s="291"/>
    </row>
    <row r="141" spans="1:4" ht="13.5">
      <c r="A141" s="211">
        <v>6</v>
      </c>
      <c r="B141" s="231" t="s">
        <v>151</v>
      </c>
      <c r="C141" s="231" t="s">
        <v>98</v>
      </c>
      <c r="D141" s="231" t="s">
        <v>79</v>
      </c>
    </row>
    <row r="142" spans="1:4" ht="12.75">
      <c r="A142" s="267" t="s">
        <v>47</v>
      </c>
      <c r="B142" s="326" t="s">
        <v>152</v>
      </c>
      <c r="C142" s="327"/>
      <c r="D142" s="328">
        <f>(D50+D100+D110+D127+D136)*C142</f>
        <v>0</v>
      </c>
    </row>
    <row r="143" spans="1:4" ht="15">
      <c r="A143" s="270" t="s">
        <v>49</v>
      </c>
      <c r="B143" s="329" t="s">
        <v>153</v>
      </c>
      <c r="C143" s="330"/>
      <c r="D143" s="328">
        <f>(D50+D100+D110+D127+D136)*C143</f>
        <v>0</v>
      </c>
    </row>
    <row r="144" spans="1:4" ht="12.75">
      <c r="A144" s="270" t="s">
        <v>51</v>
      </c>
      <c r="B144" s="331" t="s">
        <v>154</v>
      </c>
      <c r="C144" s="332"/>
      <c r="D144" s="328">
        <f>(D50+D100+D110+D127+D136)*C144</f>
        <v>0</v>
      </c>
    </row>
    <row r="145" spans="1:4" ht="12.75">
      <c r="A145" s="270"/>
      <c r="B145" s="333" t="s">
        <v>155</v>
      </c>
      <c r="C145" s="327"/>
      <c r="D145" s="328">
        <f>(D50+D100+D110+D127+D136)*C145</f>
        <v>0</v>
      </c>
    </row>
    <row r="146" spans="1:4" ht="15">
      <c r="A146" s="270"/>
      <c r="B146" s="221" t="s">
        <v>156</v>
      </c>
      <c r="C146" s="330"/>
      <c r="D146" s="328">
        <f>(D54+D104+D114+D128+D140)*C146</f>
        <v>0</v>
      </c>
    </row>
    <row r="147" spans="1:4" ht="13.5">
      <c r="A147" s="275"/>
      <c r="B147" s="221" t="s">
        <v>157</v>
      </c>
      <c r="C147" s="334"/>
      <c r="D147" s="335">
        <f>((D142+D143+D156+D157+D158+D159+D160)/(1-14.25%))*C147</f>
        <v>0</v>
      </c>
    </row>
    <row r="148" spans="1:4" ht="13.5">
      <c r="A148" s="239" t="s">
        <v>158</v>
      </c>
      <c r="B148" s="241"/>
      <c r="C148" s="279">
        <f>SUM(C142:C147)</f>
        <v>0</v>
      </c>
      <c r="D148" s="260">
        <f>SUM(D142:D147)</f>
        <v>0</v>
      </c>
    </row>
    <row r="149" spans="1:4" ht="12.75">
      <c r="A149" s="336"/>
      <c r="B149" s="336"/>
      <c r="C149" s="337"/>
      <c r="D149" s="262"/>
    </row>
    <row r="150" spans="1:4" ht="12.75">
      <c r="A150" s="338" t="s">
        <v>159</v>
      </c>
      <c r="B150" s="338"/>
      <c r="C150" s="338"/>
      <c r="D150" s="338"/>
    </row>
    <row r="151" spans="1:4" ht="8.25" customHeight="1">
      <c r="A151" s="338"/>
      <c r="B151" s="338"/>
      <c r="C151" s="338"/>
      <c r="D151" s="338"/>
    </row>
    <row r="152" spans="1:4" ht="12.75">
      <c r="A152" s="338" t="s">
        <v>160</v>
      </c>
      <c r="B152" s="338"/>
      <c r="C152" s="338"/>
      <c r="D152" s="338"/>
    </row>
    <row r="153" spans="1:4" ht="12.75">
      <c r="A153" s="325"/>
      <c r="B153" s="325"/>
      <c r="C153" s="312"/>
      <c r="D153" s="325"/>
    </row>
    <row r="154" spans="1:4" ht="13.5">
      <c r="A154" s="291" t="s">
        <v>161</v>
      </c>
      <c r="B154" s="291"/>
      <c r="C154" s="291"/>
      <c r="D154" s="291"/>
    </row>
    <row r="155" spans="1:4" ht="13.5" customHeight="1">
      <c r="A155" s="339" t="s">
        <v>184</v>
      </c>
      <c r="B155" s="340"/>
      <c r="C155" s="341"/>
      <c r="D155" s="231" t="s">
        <v>79</v>
      </c>
    </row>
    <row r="156" spans="1:4" ht="12.75" customHeight="1">
      <c r="A156" s="342" t="s">
        <v>47</v>
      </c>
      <c r="B156" s="343" t="s">
        <v>163</v>
      </c>
      <c r="C156" s="344"/>
      <c r="D156" s="254">
        <f>D50</f>
        <v>0</v>
      </c>
    </row>
    <row r="157" spans="1:4" ht="12.75" customHeight="1">
      <c r="A157" s="345" t="s">
        <v>49</v>
      </c>
      <c r="B157" s="346" t="s">
        <v>164</v>
      </c>
      <c r="C157" s="347"/>
      <c r="D157" s="319">
        <f>D100</f>
        <v>0</v>
      </c>
    </row>
    <row r="158" spans="1:4" ht="12.75" customHeight="1">
      <c r="A158" s="345" t="s">
        <v>51</v>
      </c>
      <c r="B158" s="348" t="s">
        <v>165</v>
      </c>
      <c r="C158" s="349"/>
      <c r="D158" s="319">
        <f>D110</f>
        <v>0</v>
      </c>
    </row>
    <row r="159" spans="1:4" ht="12.75" customHeight="1">
      <c r="A159" s="345" t="s">
        <v>53</v>
      </c>
      <c r="B159" s="350" t="s">
        <v>166</v>
      </c>
      <c r="C159" s="351"/>
      <c r="D159" s="352">
        <f>D127</f>
        <v>0</v>
      </c>
    </row>
    <row r="160" spans="1:4" ht="12.75" customHeight="1">
      <c r="A160" s="353" t="s">
        <v>103</v>
      </c>
      <c r="B160" s="354" t="s">
        <v>167</v>
      </c>
      <c r="C160" s="354"/>
      <c r="D160" s="355">
        <f>D136</f>
        <v>0</v>
      </c>
    </row>
    <row r="161" spans="1:4" ht="12.75" customHeight="1">
      <c r="A161" s="356" t="s">
        <v>168</v>
      </c>
      <c r="B161" s="357"/>
      <c r="C161" s="357"/>
      <c r="D161" s="355">
        <f>SUM(D156:D160)</f>
        <v>0</v>
      </c>
    </row>
    <row r="162" spans="1:4" ht="12.75" customHeight="1">
      <c r="A162" s="358" t="s">
        <v>105</v>
      </c>
      <c r="B162" s="359" t="s">
        <v>169</v>
      </c>
      <c r="C162" s="360"/>
      <c r="D162" s="361">
        <f>D148</f>
        <v>0</v>
      </c>
    </row>
    <row r="163" spans="1:4" ht="15" customHeight="1">
      <c r="A163" s="362" t="s">
        <v>170</v>
      </c>
      <c r="B163" s="363"/>
      <c r="C163" s="363"/>
      <c r="D163" s="260">
        <f>SUM(D161:D162)</f>
        <v>0</v>
      </c>
    </row>
    <row r="164" spans="1:4" ht="12.75" customHeight="1">
      <c r="A164" s="325"/>
      <c r="B164" s="323"/>
      <c r="C164" s="313"/>
      <c r="D164" s="324"/>
    </row>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sheetData>
  <sheetProtection/>
  <mergeCells count="106">
    <mergeCell ref="A1:D1"/>
    <mergeCell ref="A3:D3"/>
    <mergeCell ref="A5:D5"/>
    <mergeCell ref="A6:D6"/>
    <mergeCell ref="A7:D7"/>
    <mergeCell ref="A8:D8"/>
    <mergeCell ref="A10:D10"/>
    <mergeCell ref="B12:C12"/>
    <mergeCell ref="B13:C13"/>
    <mergeCell ref="B14:C14"/>
    <mergeCell ref="B15:C15"/>
    <mergeCell ref="A18:D18"/>
    <mergeCell ref="A20:B20"/>
    <mergeCell ref="A21:B21"/>
    <mergeCell ref="A23:D23"/>
    <mergeCell ref="A25:D25"/>
    <mergeCell ref="A27:D27"/>
    <mergeCell ref="A33:C33"/>
    <mergeCell ref="A34:D34"/>
    <mergeCell ref="B35:C35"/>
    <mergeCell ref="B36:C36"/>
    <mergeCell ref="B37:C37"/>
    <mergeCell ref="B38:C38"/>
    <mergeCell ref="B39:C39"/>
    <mergeCell ref="A41:C41"/>
    <mergeCell ref="A45:D45"/>
    <mergeCell ref="B47:C47"/>
    <mergeCell ref="B48:C48"/>
    <mergeCell ref="B49:C49"/>
    <mergeCell ref="A50:C50"/>
    <mergeCell ref="A52:D52"/>
    <mergeCell ref="A54:D54"/>
    <mergeCell ref="A56:D56"/>
    <mergeCell ref="B57:C57"/>
    <mergeCell ref="B58:C58"/>
    <mergeCell ref="B60:C60"/>
    <mergeCell ref="A61:C61"/>
    <mergeCell ref="A63:D63"/>
    <mergeCell ref="A64:D64"/>
    <mergeCell ref="A65:D65"/>
    <mergeCell ref="A67:D67"/>
    <mergeCell ref="A77:B77"/>
    <mergeCell ref="A78:D78"/>
    <mergeCell ref="A79:D79"/>
    <mergeCell ref="A80:D80"/>
    <mergeCell ref="A82:D82"/>
    <mergeCell ref="B83:C83"/>
    <mergeCell ref="B84:C84"/>
    <mergeCell ref="B85:C85"/>
    <mergeCell ref="B86:C86"/>
    <mergeCell ref="B87:C87"/>
    <mergeCell ref="A88:C88"/>
    <mergeCell ref="A90:D90"/>
    <mergeCell ref="A92:D92"/>
    <mergeCell ref="A94:D94"/>
    <mergeCell ref="A95:D95"/>
    <mergeCell ref="B96:C96"/>
    <mergeCell ref="B97:C97"/>
    <mergeCell ref="B98:C98"/>
    <mergeCell ref="B99:C99"/>
    <mergeCell ref="A100:C100"/>
    <mergeCell ref="A101:D101"/>
    <mergeCell ref="A102:D102"/>
    <mergeCell ref="B103:C103"/>
    <mergeCell ref="B104:C104"/>
    <mergeCell ref="B105:C105"/>
    <mergeCell ref="B106:C106"/>
    <mergeCell ref="B107:C107"/>
    <mergeCell ref="B108:C108"/>
    <mergeCell ref="B109:C109"/>
    <mergeCell ref="A110:C110"/>
    <mergeCell ref="A111:D111"/>
    <mergeCell ref="A112:D112"/>
    <mergeCell ref="A117:D117"/>
    <mergeCell ref="A119:D119"/>
    <mergeCell ref="B120:C120"/>
    <mergeCell ref="B121:C121"/>
    <mergeCell ref="B122:C122"/>
    <mergeCell ref="B123:C123"/>
    <mergeCell ref="B124:C124"/>
    <mergeCell ref="B125:C125"/>
    <mergeCell ref="B126:C126"/>
    <mergeCell ref="A127:C127"/>
    <mergeCell ref="A129:D129"/>
    <mergeCell ref="B130:C130"/>
    <mergeCell ref="B131:C131"/>
    <mergeCell ref="B132:C132"/>
    <mergeCell ref="B133:C133"/>
    <mergeCell ref="B134:C134"/>
    <mergeCell ref="B135:C135"/>
    <mergeCell ref="A136:C136"/>
    <mergeCell ref="A140:D140"/>
    <mergeCell ref="A148:B148"/>
    <mergeCell ref="A150:D150"/>
    <mergeCell ref="A152:D152"/>
    <mergeCell ref="A154:D154"/>
    <mergeCell ref="A155:C155"/>
    <mergeCell ref="B156:C156"/>
    <mergeCell ref="B157:C157"/>
    <mergeCell ref="B158:C158"/>
    <mergeCell ref="B159:C159"/>
    <mergeCell ref="B160:C160"/>
    <mergeCell ref="A161:C161"/>
    <mergeCell ref="B162:C162"/>
    <mergeCell ref="A163:C163"/>
    <mergeCell ref="A114:D115"/>
  </mergeCells>
  <printOptions horizontalCentered="1" verticalCentered="1"/>
  <pageMargins left="0.5118110236220472" right="0.5118110236220472" top="0.7874015748031497" bottom="0.7874015748031497" header="0.31496062992125984" footer="0.31496062992125984"/>
  <pageSetup fitToHeight="0" orientation="portrait" paperSize="9" scale="80"/>
</worksheet>
</file>

<file path=xl/worksheets/sheet7.xml><?xml version="1.0" encoding="utf-8"?>
<worksheet xmlns="http://schemas.openxmlformats.org/spreadsheetml/2006/main" xmlns:r="http://schemas.openxmlformats.org/officeDocument/2006/relationships">
  <sheetPr>
    <tabColor rgb="FF92D050"/>
  </sheetPr>
  <dimension ref="A1:I123"/>
  <sheetViews>
    <sheetView zoomScale="90" zoomScaleNormal="90" workbookViewId="0" topLeftCell="A1">
      <selection activeCell="A1" sqref="A1:I1"/>
    </sheetView>
  </sheetViews>
  <sheetFormatPr defaultColWidth="9.140625" defaultRowHeight="15"/>
  <cols>
    <col min="1" max="1" width="6.421875" style="1" customWidth="1"/>
    <col min="2" max="2" width="26.140625" style="1" bestFit="1" customWidth="1"/>
    <col min="3" max="3" width="70.57421875" style="1" customWidth="1"/>
    <col min="4" max="4" width="12.140625" style="1" bestFit="1" customWidth="1"/>
    <col min="5" max="5" width="14.140625" style="1" customWidth="1"/>
    <col min="6" max="6" width="13.28125" style="1" customWidth="1"/>
    <col min="7" max="7" width="13.00390625" style="1" customWidth="1"/>
    <col min="8" max="8" width="12.140625" style="1" customWidth="1"/>
    <col min="9" max="9" width="14.00390625" style="1" customWidth="1"/>
    <col min="10" max="16384" width="9.140625" style="1" customWidth="1"/>
  </cols>
  <sheetData>
    <row r="1" spans="1:9" ht="15">
      <c r="A1" s="3" t="s">
        <v>201</v>
      </c>
      <c r="B1" s="3"/>
      <c r="C1" s="3"/>
      <c r="D1" s="3"/>
      <c r="E1" s="3"/>
      <c r="F1" s="3"/>
      <c r="G1" s="3"/>
      <c r="H1" s="3"/>
      <c r="I1" s="3"/>
    </row>
    <row r="2" spans="1:9" ht="30" customHeight="1">
      <c r="A2" s="86" t="s">
        <v>202</v>
      </c>
      <c r="B2" s="86"/>
      <c r="C2" s="86"/>
      <c r="D2" s="86"/>
      <c r="E2" s="86"/>
      <c r="F2" s="86"/>
      <c r="G2" s="86"/>
      <c r="H2" s="86"/>
      <c r="I2" s="86"/>
    </row>
    <row r="3" spans="1:9" ht="15">
      <c r="A3" s="87"/>
      <c r="B3" s="88"/>
      <c r="C3" s="88"/>
      <c r="D3" s="88"/>
      <c r="E3" s="88"/>
      <c r="F3" s="89"/>
      <c r="G3" s="88"/>
      <c r="H3" s="88"/>
      <c r="I3" s="88"/>
    </row>
    <row r="4" spans="1:9" ht="15.75">
      <c r="A4" s="87"/>
      <c r="B4" s="88"/>
      <c r="C4" s="88"/>
      <c r="D4" s="88"/>
      <c r="E4" s="88"/>
      <c r="F4" s="89"/>
      <c r="G4" s="88"/>
      <c r="H4" s="88"/>
      <c r="I4" s="88"/>
    </row>
    <row r="5" spans="1:9" ht="41.25" customHeight="1">
      <c r="A5" s="90" t="s">
        <v>203</v>
      </c>
      <c r="B5" s="91"/>
      <c r="C5" s="91"/>
      <c r="D5" s="91"/>
      <c r="E5" s="91"/>
      <c r="F5" s="91"/>
      <c r="G5" s="91"/>
      <c r="H5" s="91"/>
      <c r="I5" s="154"/>
    </row>
    <row r="6" spans="1:7" ht="15.75">
      <c r="A6" s="92"/>
      <c r="B6" s="92"/>
      <c r="C6" s="92"/>
      <c r="D6" s="92"/>
      <c r="E6" s="92"/>
      <c r="F6" s="92"/>
      <c r="G6" s="92"/>
    </row>
    <row r="7" spans="1:9" ht="15.75">
      <c r="A7" s="93" t="s">
        <v>204</v>
      </c>
      <c r="B7" s="94"/>
      <c r="C7" s="94"/>
      <c r="D7" s="94"/>
      <c r="E7" s="94"/>
      <c r="F7" s="94"/>
      <c r="G7" s="94"/>
      <c r="H7" s="94"/>
      <c r="I7" s="155"/>
    </row>
    <row r="8" spans="1:9" ht="26.25">
      <c r="A8" s="95" t="s">
        <v>205</v>
      </c>
      <c r="B8" s="96"/>
      <c r="C8" s="97" t="s">
        <v>206</v>
      </c>
      <c r="D8" s="98" t="s">
        <v>207</v>
      </c>
      <c r="E8" s="99" t="s">
        <v>208</v>
      </c>
      <c r="F8" s="100" t="s">
        <v>209</v>
      </c>
      <c r="G8" s="101" t="s">
        <v>210</v>
      </c>
      <c r="H8" s="101" t="s">
        <v>211</v>
      </c>
      <c r="I8" s="101" t="s">
        <v>212</v>
      </c>
    </row>
    <row r="9" spans="1:9" ht="25.5">
      <c r="A9" s="102">
        <v>1</v>
      </c>
      <c r="B9" s="103" t="s">
        <v>213</v>
      </c>
      <c r="C9" s="104" t="s">
        <v>214</v>
      </c>
      <c r="D9" s="105" t="s">
        <v>215</v>
      </c>
      <c r="E9" s="103">
        <v>2</v>
      </c>
      <c r="F9" s="106"/>
      <c r="G9" s="107">
        <f>E9*F9</f>
        <v>0</v>
      </c>
      <c r="H9" s="108">
        <v>6</v>
      </c>
      <c r="I9" s="156">
        <f>G9/H9</f>
        <v>0</v>
      </c>
    </row>
    <row r="10" spans="1:9" ht="25.5">
      <c r="A10" s="109">
        <f>A9+1</f>
        <v>2</v>
      </c>
      <c r="B10" s="110" t="s">
        <v>216</v>
      </c>
      <c r="C10" s="111" t="s">
        <v>217</v>
      </c>
      <c r="D10" s="112" t="s">
        <v>215</v>
      </c>
      <c r="E10" s="113">
        <v>2</v>
      </c>
      <c r="F10" s="114"/>
      <c r="G10" s="115">
        <f>E10*F10</f>
        <v>0</v>
      </c>
      <c r="H10" s="116">
        <v>6</v>
      </c>
      <c r="I10" s="157">
        <f>G10/H10</f>
        <v>0</v>
      </c>
    </row>
    <row r="11" spans="1:9" ht="15">
      <c r="A11" s="109">
        <f>A10+1</f>
        <v>3</v>
      </c>
      <c r="B11" s="113" t="s">
        <v>218</v>
      </c>
      <c r="C11" s="111" t="s">
        <v>219</v>
      </c>
      <c r="D11" s="112" t="s">
        <v>215</v>
      </c>
      <c r="E11" s="113">
        <v>1</v>
      </c>
      <c r="F11" s="114"/>
      <c r="G11" s="115">
        <f>E11*F11</f>
        <v>0</v>
      </c>
      <c r="H11" s="116">
        <v>6</v>
      </c>
      <c r="I11" s="157">
        <f>G11/H11</f>
        <v>0</v>
      </c>
    </row>
    <row r="12" spans="1:9" ht="15">
      <c r="A12" s="109">
        <v>4</v>
      </c>
      <c r="B12" s="116" t="s">
        <v>220</v>
      </c>
      <c r="C12" s="117" t="s">
        <v>221</v>
      </c>
      <c r="D12" s="112" t="s">
        <v>215</v>
      </c>
      <c r="E12" s="118">
        <v>1</v>
      </c>
      <c r="F12" s="119"/>
      <c r="G12" s="120">
        <f aca="true" t="shared" si="0" ref="G12:G21">E12*F12</f>
        <v>0</v>
      </c>
      <c r="H12" s="121">
        <v>6</v>
      </c>
      <c r="I12" s="158">
        <f aca="true" t="shared" si="1" ref="I12:I21">G12/H12</f>
        <v>0</v>
      </c>
    </row>
    <row r="13" spans="1:9" ht="15">
      <c r="A13" s="109">
        <f aca="true" t="shared" si="2" ref="A12:A21">A12+1</f>
        <v>5</v>
      </c>
      <c r="B13" s="116" t="s">
        <v>220</v>
      </c>
      <c r="C13" s="117" t="s">
        <v>222</v>
      </c>
      <c r="D13" s="112" t="s">
        <v>215</v>
      </c>
      <c r="E13" s="118">
        <v>1</v>
      </c>
      <c r="F13" s="119"/>
      <c r="G13" s="120">
        <f t="shared" si="0"/>
        <v>0</v>
      </c>
      <c r="H13" s="121">
        <v>6</v>
      </c>
      <c r="I13" s="158">
        <f t="shared" si="1"/>
        <v>0</v>
      </c>
    </row>
    <row r="14" spans="1:9" ht="45">
      <c r="A14" s="109">
        <f t="shared" si="2"/>
        <v>6</v>
      </c>
      <c r="B14" s="116" t="s">
        <v>223</v>
      </c>
      <c r="C14" s="122" t="s">
        <v>224</v>
      </c>
      <c r="D14" s="112" t="s">
        <v>215</v>
      </c>
      <c r="E14" s="118">
        <v>1</v>
      </c>
      <c r="F14" s="119"/>
      <c r="G14" s="120">
        <f t="shared" si="0"/>
        <v>0</v>
      </c>
      <c r="H14" s="121">
        <v>6</v>
      </c>
      <c r="I14" s="158">
        <f t="shared" si="1"/>
        <v>0</v>
      </c>
    </row>
    <row r="15" spans="1:9" ht="45">
      <c r="A15" s="109">
        <f t="shared" si="2"/>
        <v>7</v>
      </c>
      <c r="B15" s="116" t="s">
        <v>223</v>
      </c>
      <c r="C15" s="117" t="s">
        <v>225</v>
      </c>
      <c r="D15" s="112" t="s">
        <v>215</v>
      </c>
      <c r="E15" s="118">
        <v>1</v>
      </c>
      <c r="F15" s="119"/>
      <c r="G15" s="120">
        <f t="shared" si="0"/>
        <v>0</v>
      </c>
      <c r="H15" s="121">
        <v>6</v>
      </c>
      <c r="I15" s="158">
        <f t="shared" si="1"/>
        <v>0</v>
      </c>
    </row>
    <row r="16" spans="1:9" ht="15">
      <c r="A16" s="109">
        <f t="shared" si="2"/>
        <v>8</v>
      </c>
      <c r="B16" s="116" t="s">
        <v>226</v>
      </c>
      <c r="C16" s="117" t="s">
        <v>227</v>
      </c>
      <c r="D16" s="112" t="s">
        <v>215</v>
      </c>
      <c r="E16" s="118">
        <v>1</v>
      </c>
      <c r="F16" s="119"/>
      <c r="G16" s="120">
        <f t="shared" si="0"/>
        <v>0</v>
      </c>
      <c r="H16" s="121">
        <v>6</v>
      </c>
      <c r="I16" s="158">
        <f t="shared" si="1"/>
        <v>0</v>
      </c>
    </row>
    <row r="17" spans="1:9" ht="15">
      <c r="A17" s="109">
        <f t="shared" si="2"/>
        <v>9</v>
      </c>
      <c r="B17" s="116" t="s">
        <v>226</v>
      </c>
      <c r="C17" s="117" t="s">
        <v>228</v>
      </c>
      <c r="D17" s="112" t="s">
        <v>215</v>
      </c>
      <c r="E17" s="118">
        <v>1</v>
      </c>
      <c r="F17" s="119"/>
      <c r="G17" s="120">
        <f t="shared" si="0"/>
        <v>0</v>
      </c>
      <c r="H17" s="121">
        <v>6</v>
      </c>
      <c r="I17" s="158">
        <f t="shared" si="1"/>
        <v>0</v>
      </c>
    </row>
    <row r="18" spans="1:9" ht="15">
      <c r="A18" s="109">
        <f t="shared" si="2"/>
        <v>10</v>
      </c>
      <c r="B18" s="116" t="s">
        <v>229</v>
      </c>
      <c r="C18" s="117" t="s">
        <v>230</v>
      </c>
      <c r="D18" s="112" t="s">
        <v>215</v>
      </c>
      <c r="E18" s="118">
        <v>1</v>
      </c>
      <c r="F18" s="119"/>
      <c r="G18" s="120">
        <f t="shared" si="0"/>
        <v>0</v>
      </c>
      <c r="H18" s="121">
        <v>6</v>
      </c>
      <c r="I18" s="158">
        <f t="shared" si="1"/>
        <v>0</v>
      </c>
    </row>
    <row r="19" spans="1:9" ht="30">
      <c r="A19" s="109">
        <v>11</v>
      </c>
      <c r="B19" s="116" t="s">
        <v>231</v>
      </c>
      <c r="C19" s="117" t="s">
        <v>232</v>
      </c>
      <c r="D19" s="112" t="s">
        <v>215</v>
      </c>
      <c r="E19" s="118">
        <v>1</v>
      </c>
      <c r="F19" s="119"/>
      <c r="G19" s="120">
        <f>E19*F19</f>
        <v>0</v>
      </c>
      <c r="H19" s="121">
        <v>6</v>
      </c>
      <c r="I19" s="158">
        <f>G19/H19</f>
        <v>0</v>
      </c>
    </row>
    <row r="20" spans="1:9" ht="15">
      <c r="A20" s="123">
        <f>A19+1</f>
        <v>12</v>
      </c>
      <c r="B20" s="121" t="s">
        <v>233</v>
      </c>
      <c r="C20" s="124" t="s">
        <v>234</v>
      </c>
      <c r="D20" s="125" t="s">
        <v>215</v>
      </c>
      <c r="E20" s="118">
        <v>1</v>
      </c>
      <c r="F20" s="119"/>
      <c r="G20" s="120">
        <f>E20*F20</f>
        <v>0</v>
      </c>
      <c r="H20" s="121">
        <v>6</v>
      </c>
      <c r="I20" s="158">
        <f>G20/H20</f>
        <v>0</v>
      </c>
    </row>
    <row r="21" spans="1:9" ht="15">
      <c r="A21" s="126" t="s">
        <v>235</v>
      </c>
      <c r="B21" s="127"/>
      <c r="C21" s="127"/>
      <c r="D21" s="127"/>
      <c r="E21" s="127"/>
      <c r="F21" s="127"/>
      <c r="G21" s="127"/>
      <c r="H21" s="128"/>
      <c r="I21" s="159">
        <f>SUM(I9:I20)</f>
        <v>0</v>
      </c>
    </row>
    <row r="22" spans="1:9" ht="15">
      <c r="A22" s="129" t="s">
        <v>236</v>
      </c>
      <c r="B22" s="130"/>
      <c r="C22" s="130"/>
      <c r="D22" s="130"/>
      <c r="E22" s="130"/>
      <c r="F22" s="130"/>
      <c r="G22" s="130"/>
      <c r="H22" s="130"/>
      <c r="I22" s="159">
        <f>I21</f>
        <v>0</v>
      </c>
    </row>
    <row r="23" spans="1:9" ht="15">
      <c r="A23" s="131"/>
      <c r="B23" s="131"/>
      <c r="C23" s="131"/>
      <c r="D23" s="131"/>
      <c r="E23" s="131"/>
      <c r="F23" s="131"/>
      <c r="G23" s="131"/>
      <c r="H23" s="131"/>
      <c r="I23" s="160"/>
    </row>
    <row r="24" spans="1:9" ht="15">
      <c r="A24" s="131"/>
      <c r="B24" s="131"/>
      <c r="C24" s="131"/>
      <c r="D24" s="131"/>
      <c r="E24" s="131"/>
      <c r="F24" s="131"/>
      <c r="G24" s="131"/>
      <c r="H24" s="131"/>
      <c r="I24" s="160"/>
    </row>
    <row r="25" spans="1:7" ht="15.75" customHeight="1">
      <c r="A25" s="92"/>
      <c r="B25" s="92"/>
      <c r="C25" s="92"/>
      <c r="D25" s="92"/>
      <c r="E25" s="92"/>
      <c r="F25" s="92"/>
      <c r="G25" s="92"/>
    </row>
    <row r="26" spans="1:9" ht="15">
      <c r="A26" s="132" t="s">
        <v>237</v>
      </c>
      <c r="B26" s="133"/>
      <c r="C26" s="133"/>
      <c r="D26" s="133"/>
      <c r="E26" s="133"/>
      <c r="F26" s="133"/>
      <c r="G26" s="133"/>
      <c r="H26" s="133"/>
      <c r="I26" s="161"/>
    </row>
    <row r="27" spans="1:9" ht="26.25">
      <c r="A27" s="134" t="s">
        <v>205</v>
      </c>
      <c r="B27" s="135"/>
      <c r="C27" s="136" t="s">
        <v>206</v>
      </c>
      <c r="D27" s="137" t="s">
        <v>207</v>
      </c>
      <c r="E27" s="138" t="s">
        <v>208</v>
      </c>
      <c r="F27" s="139" t="s">
        <v>209</v>
      </c>
      <c r="G27" s="140" t="s">
        <v>210</v>
      </c>
      <c r="H27" s="140" t="s">
        <v>211</v>
      </c>
      <c r="I27" s="140" t="s">
        <v>212</v>
      </c>
    </row>
    <row r="28" spans="1:9" ht="15">
      <c r="A28" s="141">
        <v>1</v>
      </c>
      <c r="B28" s="142" t="s">
        <v>238</v>
      </c>
      <c r="C28" s="142" t="s">
        <v>239</v>
      </c>
      <c r="D28" s="143" t="s">
        <v>240</v>
      </c>
      <c r="E28" s="144">
        <v>60</v>
      </c>
      <c r="F28" s="145"/>
      <c r="G28" s="146">
        <f>E28*F28</f>
        <v>0</v>
      </c>
      <c r="H28" s="147">
        <v>1</v>
      </c>
      <c r="I28" s="162">
        <f aca="true" t="shared" si="3" ref="I28:I40">G28/H28</f>
        <v>0</v>
      </c>
    </row>
    <row r="29" spans="1:9" ht="63.75">
      <c r="A29" s="141">
        <f aca="true" t="shared" si="4" ref="A29:A44">A28+1</f>
        <v>2</v>
      </c>
      <c r="B29" s="142" t="s">
        <v>241</v>
      </c>
      <c r="C29" s="142" t="s">
        <v>242</v>
      </c>
      <c r="D29" s="143" t="s">
        <v>243</v>
      </c>
      <c r="E29" s="144">
        <v>1</v>
      </c>
      <c r="F29" s="145"/>
      <c r="G29" s="146">
        <f>E29*F29</f>
        <v>0</v>
      </c>
      <c r="H29" s="147">
        <v>1</v>
      </c>
      <c r="I29" s="162">
        <f t="shared" si="3"/>
        <v>0</v>
      </c>
    </row>
    <row r="30" spans="1:9" ht="63.75">
      <c r="A30" s="141">
        <f t="shared" si="4"/>
        <v>3</v>
      </c>
      <c r="B30" s="142" t="s">
        <v>244</v>
      </c>
      <c r="C30" s="142" t="s">
        <v>245</v>
      </c>
      <c r="D30" s="143" t="s">
        <v>243</v>
      </c>
      <c r="E30" s="144">
        <v>2</v>
      </c>
      <c r="F30" s="148"/>
      <c r="G30" s="146">
        <f>E30*F30</f>
        <v>0</v>
      </c>
      <c r="H30" s="149">
        <v>1</v>
      </c>
      <c r="I30" s="162">
        <f t="shared" si="3"/>
        <v>0</v>
      </c>
    </row>
    <row r="31" spans="1:9" ht="64.5" customHeight="1">
      <c r="A31" s="141">
        <f t="shared" si="4"/>
        <v>4</v>
      </c>
      <c r="B31" s="142" t="s">
        <v>246</v>
      </c>
      <c r="C31" s="150" t="s">
        <v>247</v>
      </c>
      <c r="D31" s="143" t="s">
        <v>243</v>
      </c>
      <c r="E31" s="144">
        <v>3</v>
      </c>
      <c r="F31" s="148"/>
      <c r="G31" s="146">
        <f>E31*F31</f>
        <v>0</v>
      </c>
      <c r="H31" s="149">
        <v>1</v>
      </c>
      <c r="I31" s="162">
        <f t="shared" si="3"/>
        <v>0</v>
      </c>
    </row>
    <row r="32" spans="1:9" ht="108" customHeight="1">
      <c r="A32" s="141">
        <f t="shared" si="4"/>
        <v>5</v>
      </c>
      <c r="B32" s="142" t="s">
        <v>248</v>
      </c>
      <c r="C32" s="150" t="s">
        <v>249</v>
      </c>
      <c r="D32" s="143" t="s">
        <v>243</v>
      </c>
      <c r="E32" s="144">
        <v>4</v>
      </c>
      <c r="F32" s="148"/>
      <c r="G32" s="146">
        <f>E32*F32</f>
        <v>0</v>
      </c>
      <c r="H32" s="149">
        <v>1</v>
      </c>
      <c r="I32" s="162">
        <f t="shared" si="3"/>
        <v>0</v>
      </c>
    </row>
    <row r="33" spans="1:9" ht="99" customHeight="1">
      <c r="A33" s="141">
        <f t="shared" si="4"/>
        <v>6</v>
      </c>
      <c r="B33" s="142" t="s">
        <v>250</v>
      </c>
      <c r="C33" s="142" t="s">
        <v>251</v>
      </c>
      <c r="D33" s="143" t="s">
        <v>252</v>
      </c>
      <c r="E33" s="144">
        <v>20</v>
      </c>
      <c r="F33" s="148"/>
      <c r="G33" s="151">
        <f aca="true" t="shared" si="5" ref="G33:G40">E33*F33</f>
        <v>0</v>
      </c>
      <c r="H33" s="149">
        <v>1</v>
      </c>
      <c r="I33" s="163">
        <f t="shared" si="3"/>
        <v>0</v>
      </c>
    </row>
    <row r="34" spans="1:9" ht="96" customHeight="1">
      <c r="A34" s="141">
        <f t="shared" si="4"/>
        <v>7</v>
      </c>
      <c r="B34" s="142" t="s">
        <v>253</v>
      </c>
      <c r="C34" s="142" t="s">
        <v>254</v>
      </c>
      <c r="D34" s="143" t="s">
        <v>243</v>
      </c>
      <c r="E34" s="144">
        <v>4</v>
      </c>
      <c r="F34" s="148"/>
      <c r="G34" s="151">
        <f t="shared" si="5"/>
        <v>0</v>
      </c>
      <c r="H34" s="149">
        <v>1</v>
      </c>
      <c r="I34" s="163">
        <f t="shared" si="3"/>
        <v>0</v>
      </c>
    </row>
    <row r="35" spans="1:9" ht="93" customHeight="1">
      <c r="A35" s="141">
        <f t="shared" si="4"/>
        <v>8</v>
      </c>
      <c r="B35" s="142" t="s">
        <v>255</v>
      </c>
      <c r="C35" s="142" t="s">
        <v>256</v>
      </c>
      <c r="D35" s="143" t="s">
        <v>243</v>
      </c>
      <c r="E35" s="144">
        <v>5</v>
      </c>
      <c r="F35" s="148"/>
      <c r="G35" s="151">
        <f t="shared" si="5"/>
        <v>0</v>
      </c>
      <c r="H35" s="149">
        <v>1</v>
      </c>
      <c r="I35" s="163">
        <f t="shared" si="3"/>
        <v>0</v>
      </c>
    </row>
    <row r="36" spans="1:9" ht="96" customHeight="1">
      <c r="A36" s="141">
        <f t="shared" si="4"/>
        <v>9</v>
      </c>
      <c r="B36" s="142" t="s">
        <v>257</v>
      </c>
      <c r="C36" s="142" t="s">
        <v>258</v>
      </c>
      <c r="D36" s="143" t="s">
        <v>243</v>
      </c>
      <c r="E36" s="144">
        <v>3</v>
      </c>
      <c r="F36" s="148"/>
      <c r="G36" s="151">
        <f t="shared" si="5"/>
        <v>0</v>
      </c>
      <c r="H36" s="149">
        <v>1</v>
      </c>
      <c r="I36" s="163">
        <f t="shared" si="3"/>
        <v>0</v>
      </c>
    </row>
    <row r="37" spans="1:9" ht="45" customHeight="1">
      <c r="A37" s="141">
        <f t="shared" si="4"/>
        <v>10</v>
      </c>
      <c r="B37" s="142" t="s">
        <v>259</v>
      </c>
      <c r="C37" s="142" t="s">
        <v>260</v>
      </c>
      <c r="D37" s="143" t="s">
        <v>252</v>
      </c>
      <c r="E37" s="144">
        <v>4</v>
      </c>
      <c r="F37" s="148"/>
      <c r="G37" s="151">
        <f t="shared" si="5"/>
        <v>0</v>
      </c>
      <c r="H37" s="149">
        <v>1</v>
      </c>
      <c r="I37" s="163">
        <f t="shared" si="3"/>
        <v>0</v>
      </c>
    </row>
    <row r="38" spans="1:9" ht="45.75" customHeight="1">
      <c r="A38" s="141">
        <f t="shared" si="4"/>
        <v>11</v>
      </c>
      <c r="B38" s="142" t="s">
        <v>261</v>
      </c>
      <c r="C38" s="142" t="s">
        <v>262</v>
      </c>
      <c r="D38" s="143" t="s">
        <v>252</v>
      </c>
      <c r="E38" s="144">
        <v>5</v>
      </c>
      <c r="F38" s="148"/>
      <c r="G38" s="151">
        <f t="shared" si="5"/>
        <v>0</v>
      </c>
      <c r="H38" s="149">
        <v>1</v>
      </c>
      <c r="I38" s="163">
        <f>G38/H38</f>
        <v>0</v>
      </c>
    </row>
    <row r="39" spans="1:9" ht="42" customHeight="1">
      <c r="A39" s="141">
        <f t="shared" si="4"/>
        <v>12</v>
      </c>
      <c r="B39" s="142" t="s">
        <v>263</v>
      </c>
      <c r="C39" s="152" t="s">
        <v>264</v>
      </c>
      <c r="D39" s="143" t="s">
        <v>252</v>
      </c>
      <c r="E39" s="144">
        <v>15</v>
      </c>
      <c r="F39" s="148"/>
      <c r="G39" s="151">
        <f>E39*F39</f>
        <v>0</v>
      </c>
      <c r="H39" s="149">
        <v>1</v>
      </c>
      <c r="I39" s="163">
        <f>G39/H39</f>
        <v>0</v>
      </c>
    </row>
    <row r="40" spans="1:9" ht="57.75" customHeight="1">
      <c r="A40" s="141">
        <f t="shared" si="4"/>
        <v>13</v>
      </c>
      <c r="B40" s="142" t="s">
        <v>265</v>
      </c>
      <c r="C40" s="142" t="s">
        <v>266</v>
      </c>
      <c r="D40" s="143" t="s">
        <v>252</v>
      </c>
      <c r="E40" s="144">
        <v>5</v>
      </c>
      <c r="F40" s="148"/>
      <c r="G40" s="151">
        <f aca="true" t="shared" si="6" ref="G40:G63">E40*F40</f>
        <v>0</v>
      </c>
      <c r="H40" s="149">
        <v>1</v>
      </c>
      <c r="I40" s="163">
        <f aca="true" t="shared" si="7" ref="I40:I63">G40/H40</f>
        <v>0</v>
      </c>
    </row>
    <row r="41" spans="1:9" ht="28.5" customHeight="1">
      <c r="A41" s="141">
        <f t="shared" si="4"/>
        <v>14</v>
      </c>
      <c r="B41" s="142" t="s">
        <v>267</v>
      </c>
      <c r="C41" s="142" t="s">
        <v>268</v>
      </c>
      <c r="D41" s="143" t="s">
        <v>269</v>
      </c>
      <c r="E41" s="144">
        <v>20</v>
      </c>
      <c r="F41" s="148"/>
      <c r="G41" s="151">
        <f t="shared" si="6"/>
        <v>0</v>
      </c>
      <c r="H41" s="149">
        <v>1</v>
      </c>
      <c r="I41" s="163">
        <f t="shared" si="7"/>
        <v>0</v>
      </c>
    </row>
    <row r="42" spans="1:9" ht="40.5" customHeight="1">
      <c r="A42" s="141">
        <f t="shared" si="4"/>
        <v>15</v>
      </c>
      <c r="B42" s="142" t="s">
        <v>270</v>
      </c>
      <c r="C42" s="142" t="s">
        <v>271</v>
      </c>
      <c r="D42" s="143" t="s">
        <v>252</v>
      </c>
      <c r="E42" s="144">
        <v>100</v>
      </c>
      <c r="F42" s="148"/>
      <c r="G42" s="151">
        <f t="shared" si="6"/>
        <v>0</v>
      </c>
      <c r="H42" s="149">
        <v>1</v>
      </c>
      <c r="I42" s="163">
        <f t="shared" si="7"/>
        <v>0</v>
      </c>
    </row>
    <row r="43" spans="1:9" ht="19.5" customHeight="1">
      <c r="A43" s="141">
        <f t="shared" si="4"/>
        <v>16</v>
      </c>
      <c r="B43" s="142" t="s">
        <v>272</v>
      </c>
      <c r="C43" s="142" t="s">
        <v>273</v>
      </c>
      <c r="D43" s="143" t="s">
        <v>252</v>
      </c>
      <c r="E43" s="144">
        <v>100</v>
      </c>
      <c r="F43" s="148"/>
      <c r="G43" s="151">
        <f t="shared" si="6"/>
        <v>0</v>
      </c>
      <c r="H43" s="149">
        <v>1</v>
      </c>
      <c r="I43" s="163">
        <f t="shared" si="7"/>
        <v>0</v>
      </c>
    </row>
    <row r="44" spans="1:9" ht="30.75" customHeight="1">
      <c r="A44" s="141">
        <f t="shared" si="4"/>
        <v>17</v>
      </c>
      <c r="B44" s="142" t="s">
        <v>274</v>
      </c>
      <c r="C44" s="142" t="s">
        <v>275</v>
      </c>
      <c r="D44" s="143" t="s">
        <v>243</v>
      </c>
      <c r="E44" s="144">
        <v>6</v>
      </c>
      <c r="F44" s="148"/>
      <c r="G44" s="151">
        <f t="shared" si="6"/>
        <v>0</v>
      </c>
      <c r="H44" s="149">
        <v>1</v>
      </c>
      <c r="I44" s="163">
        <f t="shared" si="7"/>
        <v>0</v>
      </c>
    </row>
    <row r="45" spans="1:9" ht="117.75" customHeight="1">
      <c r="A45" s="141">
        <v>18</v>
      </c>
      <c r="B45" s="142" t="s">
        <v>276</v>
      </c>
      <c r="C45" s="142" t="s">
        <v>277</v>
      </c>
      <c r="D45" s="143" t="s">
        <v>243</v>
      </c>
      <c r="E45" s="144">
        <v>4</v>
      </c>
      <c r="F45" s="148"/>
      <c r="G45" s="151">
        <f t="shared" si="6"/>
        <v>0</v>
      </c>
      <c r="H45" s="149">
        <v>1</v>
      </c>
      <c r="I45" s="163">
        <f t="shared" si="7"/>
        <v>0</v>
      </c>
    </row>
    <row r="46" spans="1:9" ht="30.75" customHeight="1">
      <c r="A46" s="141">
        <v>19</v>
      </c>
      <c r="B46" s="142" t="s">
        <v>278</v>
      </c>
      <c r="C46" s="142" t="s">
        <v>279</v>
      </c>
      <c r="D46" s="143" t="s">
        <v>252</v>
      </c>
      <c r="E46" s="144">
        <v>25</v>
      </c>
      <c r="F46" s="148"/>
      <c r="G46" s="151">
        <f t="shared" si="6"/>
        <v>0</v>
      </c>
      <c r="H46" s="149">
        <v>1</v>
      </c>
      <c r="I46" s="163">
        <f t="shared" si="7"/>
        <v>0</v>
      </c>
    </row>
    <row r="47" spans="1:9" ht="25.5">
      <c r="A47" s="141">
        <v>20</v>
      </c>
      <c r="B47" s="142" t="s">
        <v>280</v>
      </c>
      <c r="C47" s="142" t="s">
        <v>281</v>
      </c>
      <c r="D47" s="143" t="s">
        <v>240</v>
      </c>
      <c r="E47" s="144">
        <v>2</v>
      </c>
      <c r="F47" s="148"/>
      <c r="G47" s="151">
        <f t="shared" si="6"/>
        <v>0</v>
      </c>
      <c r="H47" s="149">
        <v>1</v>
      </c>
      <c r="I47" s="163">
        <f t="shared" si="7"/>
        <v>0</v>
      </c>
    </row>
    <row r="48" spans="1:9" ht="18.75" customHeight="1">
      <c r="A48" s="141">
        <f aca="true" t="shared" si="8" ref="A48:A51">A47+1</f>
        <v>21</v>
      </c>
      <c r="B48" s="142" t="s">
        <v>282</v>
      </c>
      <c r="C48" s="142" t="s">
        <v>283</v>
      </c>
      <c r="D48" s="143" t="s">
        <v>269</v>
      </c>
      <c r="E48" s="144">
        <v>20</v>
      </c>
      <c r="F48" s="148"/>
      <c r="G48" s="151">
        <f t="shared" si="6"/>
        <v>0</v>
      </c>
      <c r="H48" s="149">
        <v>1</v>
      </c>
      <c r="I48" s="163">
        <f t="shared" si="7"/>
        <v>0</v>
      </c>
    </row>
    <row r="49" spans="1:9" ht="88.5" customHeight="1">
      <c r="A49" s="141">
        <f t="shared" si="8"/>
        <v>22</v>
      </c>
      <c r="B49" s="142" t="s">
        <v>284</v>
      </c>
      <c r="C49" s="150" t="s">
        <v>285</v>
      </c>
      <c r="D49" s="143" t="s">
        <v>286</v>
      </c>
      <c r="E49" s="144">
        <v>80</v>
      </c>
      <c r="F49" s="148"/>
      <c r="G49" s="151">
        <f t="shared" si="6"/>
        <v>0</v>
      </c>
      <c r="H49" s="149">
        <v>1</v>
      </c>
      <c r="I49" s="163">
        <f t="shared" si="7"/>
        <v>0</v>
      </c>
    </row>
    <row r="50" spans="1:9" ht="54" customHeight="1">
      <c r="A50" s="141">
        <f t="shared" si="8"/>
        <v>23</v>
      </c>
      <c r="B50" s="142" t="s">
        <v>287</v>
      </c>
      <c r="C50" s="142" t="s">
        <v>288</v>
      </c>
      <c r="D50" s="143" t="s">
        <v>286</v>
      </c>
      <c r="E50" s="144">
        <v>40</v>
      </c>
      <c r="F50" s="148"/>
      <c r="G50" s="151">
        <f t="shared" si="6"/>
        <v>0</v>
      </c>
      <c r="H50" s="149">
        <v>1</v>
      </c>
      <c r="I50" s="163">
        <f t="shared" si="7"/>
        <v>0</v>
      </c>
    </row>
    <row r="51" spans="1:9" ht="19.5" customHeight="1">
      <c r="A51" s="141">
        <f t="shared" si="8"/>
        <v>24</v>
      </c>
      <c r="B51" s="142" t="s">
        <v>289</v>
      </c>
      <c r="C51" s="142" t="s">
        <v>290</v>
      </c>
      <c r="D51" s="143" t="s">
        <v>252</v>
      </c>
      <c r="E51" s="144">
        <v>100</v>
      </c>
      <c r="F51" s="148"/>
      <c r="G51" s="151">
        <f t="shared" si="6"/>
        <v>0</v>
      </c>
      <c r="H51" s="149">
        <v>1</v>
      </c>
      <c r="I51" s="163">
        <f t="shared" si="7"/>
        <v>0</v>
      </c>
    </row>
    <row r="52" spans="1:9" ht="78" customHeight="1">
      <c r="A52" s="141">
        <v>25</v>
      </c>
      <c r="B52" s="142" t="s">
        <v>291</v>
      </c>
      <c r="C52" s="142" t="s">
        <v>292</v>
      </c>
      <c r="D52" s="143" t="s">
        <v>243</v>
      </c>
      <c r="E52" s="144">
        <v>5</v>
      </c>
      <c r="F52" s="148"/>
      <c r="G52" s="151">
        <f t="shared" si="6"/>
        <v>0</v>
      </c>
      <c r="H52" s="149">
        <v>1</v>
      </c>
      <c r="I52" s="163">
        <f t="shared" si="7"/>
        <v>0</v>
      </c>
    </row>
    <row r="53" spans="1:9" ht="25.5">
      <c r="A53" s="141">
        <f aca="true" t="shared" si="9" ref="A53:A63">A52+1</f>
        <v>26</v>
      </c>
      <c r="B53" s="142" t="s">
        <v>293</v>
      </c>
      <c r="C53" s="142" t="s">
        <v>294</v>
      </c>
      <c r="D53" s="143" t="s">
        <v>286</v>
      </c>
      <c r="E53" s="144">
        <v>2</v>
      </c>
      <c r="F53" s="148"/>
      <c r="G53" s="151">
        <f t="shared" si="6"/>
        <v>0</v>
      </c>
      <c r="H53" s="149">
        <v>1</v>
      </c>
      <c r="I53" s="163">
        <f t="shared" si="7"/>
        <v>0</v>
      </c>
    </row>
    <row r="54" spans="1:9" ht="25.5">
      <c r="A54" s="141">
        <f t="shared" si="9"/>
        <v>27</v>
      </c>
      <c r="B54" s="142" t="s">
        <v>293</v>
      </c>
      <c r="C54" s="142" t="s">
        <v>295</v>
      </c>
      <c r="D54" s="143" t="s">
        <v>286</v>
      </c>
      <c r="E54" s="144">
        <v>2</v>
      </c>
      <c r="F54" s="148"/>
      <c r="G54" s="151">
        <f t="shared" si="6"/>
        <v>0</v>
      </c>
      <c r="H54" s="149">
        <v>1</v>
      </c>
      <c r="I54" s="163">
        <f t="shared" si="7"/>
        <v>0</v>
      </c>
    </row>
    <row r="55" spans="1:9" ht="25.5">
      <c r="A55" s="141">
        <f t="shared" si="9"/>
        <v>28</v>
      </c>
      <c r="B55" s="142" t="s">
        <v>293</v>
      </c>
      <c r="C55" s="153" t="s">
        <v>296</v>
      </c>
      <c r="D55" s="143" t="s">
        <v>286</v>
      </c>
      <c r="E55" s="144">
        <v>5</v>
      </c>
      <c r="F55" s="148"/>
      <c r="G55" s="151">
        <f t="shared" si="6"/>
        <v>0</v>
      </c>
      <c r="H55" s="149">
        <v>1</v>
      </c>
      <c r="I55" s="163">
        <f t="shared" si="7"/>
        <v>0</v>
      </c>
    </row>
    <row r="56" spans="1:9" ht="25.5">
      <c r="A56" s="141">
        <f t="shared" si="9"/>
        <v>29</v>
      </c>
      <c r="B56" s="142" t="s">
        <v>293</v>
      </c>
      <c r="C56" s="153" t="s">
        <v>297</v>
      </c>
      <c r="D56" s="143" t="s">
        <v>286</v>
      </c>
      <c r="E56" s="144">
        <v>5</v>
      </c>
      <c r="F56" s="148"/>
      <c r="G56" s="151">
        <f t="shared" si="6"/>
        <v>0</v>
      </c>
      <c r="H56" s="149">
        <v>1</v>
      </c>
      <c r="I56" s="163">
        <f t="shared" si="7"/>
        <v>0</v>
      </c>
    </row>
    <row r="57" spans="1:9" ht="25.5">
      <c r="A57" s="141">
        <f t="shared" si="9"/>
        <v>30</v>
      </c>
      <c r="B57" s="142" t="s">
        <v>293</v>
      </c>
      <c r="C57" s="153" t="s">
        <v>298</v>
      </c>
      <c r="D57" s="143" t="s">
        <v>286</v>
      </c>
      <c r="E57" s="144">
        <v>5</v>
      </c>
      <c r="F57" s="148"/>
      <c r="G57" s="151">
        <f t="shared" si="6"/>
        <v>0</v>
      </c>
      <c r="H57" s="149">
        <v>1</v>
      </c>
      <c r="I57" s="163">
        <f t="shared" si="7"/>
        <v>0</v>
      </c>
    </row>
    <row r="58" spans="1:9" ht="25.5">
      <c r="A58" s="141">
        <f t="shared" si="9"/>
        <v>31</v>
      </c>
      <c r="B58" s="142" t="s">
        <v>293</v>
      </c>
      <c r="C58" s="153" t="s">
        <v>299</v>
      </c>
      <c r="D58" s="143" t="s">
        <v>286</v>
      </c>
      <c r="E58" s="144">
        <v>5</v>
      </c>
      <c r="F58" s="148"/>
      <c r="G58" s="151">
        <f t="shared" si="6"/>
        <v>0</v>
      </c>
      <c r="H58" s="149">
        <v>1</v>
      </c>
      <c r="I58" s="163">
        <f t="shared" si="7"/>
        <v>0</v>
      </c>
    </row>
    <row r="59" spans="1:9" ht="25.5">
      <c r="A59" s="141">
        <f t="shared" si="9"/>
        <v>32</v>
      </c>
      <c r="B59" s="142" t="s">
        <v>293</v>
      </c>
      <c r="C59" s="153" t="s">
        <v>300</v>
      </c>
      <c r="D59" s="143" t="s">
        <v>286</v>
      </c>
      <c r="E59" s="144">
        <v>5</v>
      </c>
      <c r="F59" s="148"/>
      <c r="G59" s="151">
        <f t="shared" si="6"/>
        <v>0</v>
      </c>
      <c r="H59" s="149">
        <v>1</v>
      </c>
      <c r="I59" s="163">
        <f t="shared" si="7"/>
        <v>0</v>
      </c>
    </row>
    <row r="60" spans="1:9" ht="25.5">
      <c r="A60" s="141">
        <f t="shared" si="9"/>
        <v>33</v>
      </c>
      <c r="B60" s="142" t="s">
        <v>293</v>
      </c>
      <c r="C60" s="153" t="s">
        <v>301</v>
      </c>
      <c r="D60" s="143" t="s">
        <v>286</v>
      </c>
      <c r="E60" s="144">
        <v>5</v>
      </c>
      <c r="F60" s="148"/>
      <c r="G60" s="151">
        <f t="shared" si="6"/>
        <v>0</v>
      </c>
      <c r="H60" s="149">
        <v>1</v>
      </c>
      <c r="I60" s="163">
        <f t="shared" si="7"/>
        <v>0</v>
      </c>
    </row>
    <row r="61" spans="1:9" ht="25.5">
      <c r="A61" s="141">
        <f t="shared" si="9"/>
        <v>34</v>
      </c>
      <c r="B61" s="142" t="s">
        <v>293</v>
      </c>
      <c r="C61" s="153" t="s">
        <v>302</v>
      </c>
      <c r="D61" s="143" t="s">
        <v>286</v>
      </c>
      <c r="E61" s="144">
        <v>5</v>
      </c>
      <c r="F61" s="148"/>
      <c r="G61" s="151">
        <f t="shared" si="6"/>
        <v>0</v>
      </c>
      <c r="H61" s="149">
        <v>1</v>
      </c>
      <c r="I61" s="163">
        <f t="shared" si="7"/>
        <v>0</v>
      </c>
    </row>
    <row r="62" spans="1:9" ht="25.5">
      <c r="A62" s="141">
        <f t="shared" si="9"/>
        <v>35</v>
      </c>
      <c r="B62" s="142" t="s">
        <v>293</v>
      </c>
      <c r="C62" s="153" t="s">
        <v>303</v>
      </c>
      <c r="D62" s="143" t="s">
        <v>286</v>
      </c>
      <c r="E62" s="144">
        <v>5</v>
      </c>
      <c r="F62" s="148"/>
      <c r="G62" s="151">
        <f t="shared" si="6"/>
        <v>0</v>
      </c>
      <c r="H62" s="149">
        <v>1</v>
      </c>
      <c r="I62" s="163">
        <f t="shared" si="7"/>
        <v>0</v>
      </c>
    </row>
    <row r="63" spans="1:9" ht="15.75">
      <c r="A63" s="141">
        <f t="shared" si="9"/>
        <v>36</v>
      </c>
      <c r="B63" s="142" t="s">
        <v>304</v>
      </c>
      <c r="C63" s="142" t="s">
        <v>305</v>
      </c>
      <c r="D63" s="143" t="s">
        <v>252</v>
      </c>
      <c r="E63" s="144">
        <v>50</v>
      </c>
      <c r="F63" s="148"/>
      <c r="G63" s="151">
        <f t="shared" si="6"/>
        <v>0</v>
      </c>
      <c r="H63" s="149">
        <v>1</v>
      </c>
      <c r="I63" s="163">
        <f t="shared" si="7"/>
        <v>0</v>
      </c>
    </row>
    <row r="64" spans="1:9" ht="15">
      <c r="A64" s="126" t="s">
        <v>306</v>
      </c>
      <c r="B64" s="127"/>
      <c r="C64" s="127"/>
      <c r="D64" s="127"/>
      <c r="E64" s="127"/>
      <c r="F64" s="127"/>
      <c r="G64" s="127"/>
      <c r="H64" s="128"/>
      <c r="I64" s="164">
        <f>SUM(I28:I63)</f>
        <v>0</v>
      </c>
    </row>
    <row r="65" spans="1:9" ht="15">
      <c r="A65" s="129" t="s">
        <v>307</v>
      </c>
      <c r="B65" s="130"/>
      <c r="C65" s="130"/>
      <c r="D65" s="130"/>
      <c r="E65" s="130"/>
      <c r="F65" s="130"/>
      <c r="G65" s="130"/>
      <c r="H65" s="130"/>
      <c r="I65" s="164">
        <f>SUM(I64/14)</f>
        <v>0</v>
      </c>
    </row>
    <row r="66" spans="1:7" ht="15.75">
      <c r="A66" s="92"/>
      <c r="B66" s="92"/>
      <c r="C66" s="92"/>
      <c r="D66" s="92"/>
      <c r="E66" s="92"/>
      <c r="F66" s="92"/>
      <c r="G66" s="92"/>
    </row>
    <row r="67" spans="1:9" ht="15.75">
      <c r="A67" s="132" t="s">
        <v>308</v>
      </c>
      <c r="B67" s="133"/>
      <c r="C67" s="133"/>
      <c r="D67" s="133"/>
      <c r="E67" s="133"/>
      <c r="F67" s="133"/>
      <c r="G67" s="133"/>
      <c r="H67" s="133"/>
      <c r="I67" s="161"/>
    </row>
    <row r="68" spans="1:9" ht="26.25">
      <c r="A68" s="134" t="s">
        <v>205</v>
      </c>
      <c r="B68" s="135"/>
      <c r="C68" s="136" t="s">
        <v>206</v>
      </c>
      <c r="D68" s="137" t="s">
        <v>207</v>
      </c>
      <c r="E68" s="138" t="s">
        <v>309</v>
      </c>
      <c r="F68" s="139" t="s">
        <v>209</v>
      </c>
      <c r="G68" s="140" t="s">
        <v>210</v>
      </c>
      <c r="H68" s="140" t="s">
        <v>211</v>
      </c>
      <c r="I68" s="140" t="s">
        <v>212</v>
      </c>
    </row>
    <row r="69" spans="1:9" ht="25.5">
      <c r="A69" s="141">
        <v>1</v>
      </c>
      <c r="B69" s="142" t="s">
        <v>310</v>
      </c>
      <c r="C69" s="142" t="s">
        <v>311</v>
      </c>
      <c r="D69" s="144" t="s">
        <v>312</v>
      </c>
      <c r="E69" s="165"/>
      <c r="F69" s="145"/>
      <c r="G69" s="146">
        <f>E69*F69</f>
        <v>0</v>
      </c>
      <c r="H69" s="144">
        <v>6</v>
      </c>
      <c r="I69" s="162">
        <f>G69/H69</f>
        <v>0</v>
      </c>
    </row>
    <row r="70" spans="1:9" ht="25.5">
      <c r="A70" s="141">
        <f aca="true" t="shared" si="10" ref="A70:A75">A69+1</f>
        <v>2</v>
      </c>
      <c r="B70" s="142" t="s">
        <v>310</v>
      </c>
      <c r="C70" s="142" t="s">
        <v>313</v>
      </c>
      <c r="D70" s="144" t="s">
        <v>312</v>
      </c>
      <c r="E70" s="166"/>
      <c r="F70" s="148"/>
      <c r="G70" s="151">
        <f aca="true" t="shared" si="11" ref="G70:G97">E70*F70</f>
        <v>0</v>
      </c>
      <c r="H70" s="144">
        <v>6</v>
      </c>
      <c r="I70" s="163">
        <f>G70/H70</f>
        <v>0</v>
      </c>
    </row>
    <row r="71" spans="1:9" ht="15">
      <c r="A71" s="141">
        <f t="shared" si="10"/>
        <v>3</v>
      </c>
      <c r="B71" s="142" t="s">
        <v>314</v>
      </c>
      <c r="C71" s="142" t="s">
        <v>315</v>
      </c>
      <c r="D71" s="144" t="s">
        <v>312</v>
      </c>
      <c r="E71" s="166"/>
      <c r="F71" s="148"/>
      <c r="G71" s="151">
        <f t="shared" si="11"/>
        <v>0</v>
      </c>
      <c r="H71" s="144">
        <v>12</v>
      </c>
      <c r="I71" s="163">
        <f>G71/H71</f>
        <v>0</v>
      </c>
    </row>
    <row r="72" spans="1:9" ht="28.5" customHeight="1">
      <c r="A72" s="141">
        <f t="shared" si="10"/>
        <v>4</v>
      </c>
      <c r="B72" s="142" t="s">
        <v>316</v>
      </c>
      <c r="C72" s="142" t="s">
        <v>317</v>
      </c>
      <c r="D72" s="144" t="s">
        <v>312</v>
      </c>
      <c r="E72" s="166"/>
      <c r="F72" s="148"/>
      <c r="G72" s="151">
        <f t="shared" si="11"/>
        <v>0</v>
      </c>
      <c r="H72" s="144">
        <v>12</v>
      </c>
      <c r="I72" s="163">
        <f>G72/H72</f>
        <v>0</v>
      </c>
    </row>
    <row r="73" spans="1:9" ht="42.75" customHeight="1">
      <c r="A73" s="141">
        <f t="shared" si="10"/>
        <v>5</v>
      </c>
      <c r="B73" s="142" t="s">
        <v>318</v>
      </c>
      <c r="C73" s="142" t="s">
        <v>319</v>
      </c>
      <c r="D73" s="144" t="s">
        <v>312</v>
      </c>
      <c r="E73" s="166"/>
      <c r="F73" s="148"/>
      <c r="G73" s="151">
        <f t="shared" si="11"/>
        <v>0</v>
      </c>
      <c r="H73" s="144">
        <v>24</v>
      </c>
      <c r="I73" s="163">
        <f>G73/H73</f>
        <v>0</v>
      </c>
    </row>
    <row r="74" spans="1:9" ht="27.75" customHeight="1">
      <c r="A74" s="141">
        <f t="shared" si="10"/>
        <v>6</v>
      </c>
      <c r="B74" s="142" t="s">
        <v>320</v>
      </c>
      <c r="C74" s="142" t="s">
        <v>321</v>
      </c>
      <c r="D74" s="144" t="s">
        <v>252</v>
      </c>
      <c r="E74" s="166"/>
      <c r="F74" s="148"/>
      <c r="G74" s="151">
        <f t="shared" si="11"/>
        <v>0</v>
      </c>
      <c r="H74" s="144">
        <v>12</v>
      </c>
      <c r="I74" s="163">
        <f>G74/H74</f>
        <v>0</v>
      </c>
    </row>
    <row r="75" spans="1:9" ht="33.75" customHeight="1">
      <c r="A75" s="141">
        <f t="shared" si="10"/>
        <v>7</v>
      </c>
      <c r="B75" s="142" t="s">
        <v>322</v>
      </c>
      <c r="C75" s="142" t="s">
        <v>323</v>
      </c>
      <c r="D75" s="144" t="s">
        <v>312</v>
      </c>
      <c r="E75" s="166"/>
      <c r="F75" s="148"/>
      <c r="G75" s="151">
        <f t="shared" si="11"/>
        <v>0</v>
      </c>
      <c r="H75" s="144">
        <v>12</v>
      </c>
      <c r="I75" s="163">
        <f aca="true" t="shared" si="12" ref="I75:I100">G75/H75</f>
        <v>0</v>
      </c>
    </row>
    <row r="76" spans="1:9" ht="54.75" customHeight="1">
      <c r="A76" s="141">
        <v>8</v>
      </c>
      <c r="B76" s="142" t="s">
        <v>324</v>
      </c>
      <c r="C76" s="142" t="s">
        <v>325</v>
      </c>
      <c r="D76" s="144" t="s">
        <v>252</v>
      </c>
      <c r="E76" s="166"/>
      <c r="F76" s="148"/>
      <c r="G76" s="151">
        <f t="shared" si="11"/>
        <v>0</v>
      </c>
      <c r="H76" s="144">
        <v>2</v>
      </c>
      <c r="I76" s="163">
        <f t="shared" si="12"/>
        <v>0</v>
      </c>
    </row>
    <row r="77" spans="1:9" ht="45" customHeight="1">
      <c r="A77" s="141">
        <f aca="true" t="shared" si="13" ref="A77:A82">A76+1</f>
        <v>9</v>
      </c>
      <c r="B77" s="142" t="s">
        <v>326</v>
      </c>
      <c r="C77" s="142" t="s">
        <v>327</v>
      </c>
      <c r="D77" s="144" t="s">
        <v>312</v>
      </c>
      <c r="E77" s="166"/>
      <c r="F77" s="148"/>
      <c r="G77" s="151">
        <f t="shared" si="11"/>
        <v>0</v>
      </c>
      <c r="H77" s="144">
        <v>24</v>
      </c>
      <c r="I77" s="163">
        <f t="shared" si="12"/>
        <v>0</v>
      </c>
    </row>
    <row r="78" spans="1:9" ht="28.5" customHeight="1">
      <c r="A78" s="141">
        <f t="shared" si="13"/>
        <v>10</v>
      </c>
      <c r="B78" s="142" t="s">
        <v>328</v>
      </c>
      <c r="C78" s="142" t="s">
        <v>329</v>
      </c>
      <c r="D78" s="144" t="s">
        <v>312</v>
      </c>
      <c r="E78" s="166"/>
      <c r="F78" s="148"/>
      <c r="G78" s="151">
        <f t="shared" si="11"/>
        <v>0</v>
      </c>
      <c r="H78" s="144">
        <v>12</v>
      </c>
      <c r="I78" s="163">
        <f t="shared" si="12"/>
        <v>0</v>
      </c>
    </row>
    <row r="79" spans="1:9" ht="40.5" customHeight="1">
      <c r="A79" s="141">
        <f t="shared" si="13"/>
        <v>11</v>
      </c>
      <c r="B79" s="142" t="s">
        <v>330</v>
      </c>
      <c r="C79" s="142" t="s">
        <v>331</v>
      </c>
      <c r="D79" s="144" t="s">
        <v>312</v>
      </c>
      <c r="E79" s="166"/>
      <c r="F79" s="148"/>
      <c r="G79" s="151">
        <f t="shared" si="11"/>
        <v>0</v>
      </c>
      <c r="H79" s="144">
        <v>24</v>
      </c>
      <c r="I79" s="163">
        <f t="shared" si="12"/>
        <v>0</v>
      </c>
    </row>
    <row r="80" spans="1:9" ht="33.75" customHeight="1">
      <c r="A80" s="141">
        <f t="shared" si="13"/>
        <v>12</v>
      </c>
      <c r="B80" s="142" t="s">
        <v>332</v>
      </c>
      <c r="C80" s="142" t="s">
        <v>333</v>
      </c>
      <c r="D80" s="144" t="s">
        <v>312</v>
      </c>
      <c r="E80" s="166"/>
      <c r="F80" s="148"/>
      <c r="G80" s="151">
        <f t="shared" si="11"/>
        <v>0</v>
      </c>
      <c r="H80" s="144">
        <v>6</v>
      </c>
      <c r="I80" s="163">
        <f t="shared" si="12"/>
        <v>0</v>
      </c>
    </row>
    <row r="81" spans="1:9" ht="76.5">
      <c r="A81" s="141">
        <f t="shared" si="13"/>
        <v>13</v>
      </c>
      <c r="B81" s="142" t="s">
        <v>334</v>
      </c>
      <c r="C81" s="150" t="s">
        <v>335</v>
      </c>
      <c r="D81" s="144" t="s">
        <v>312</v>
      </c>
      <c r="E81" s="166"/>
      <c r="F81" s="148"/>
      <c r="G81" s="151">
        <f t="shared" si="11"/>
        <v>0</v>
      </c>
      <c r="H81" s="144">
        <v>6</v>
      </c>
      <c r="I81" s="163">
        <f t="shared" si="12"/>
        <v>0</v>
      </c>
    </row>
    <row r="82" spans="1:9" ht="81.75" customHeight="1">
      <c r="A82" s="141">
        <f t="shared" si="13"/>
        <v>14</v>
      </c>
      <c r="B82" s="142" t="s">
        <v>334</v>
      </c>
      <c r="C82" s="142" t="s">
        <v>336</v>
      </c>
      <c r="D82" s="144" t="s">
        <v>312</v>
      </c>
      <c r="E82" s="166"/>
      <c r="F82" s="148"/>
      <c r="G82" s="151">
        <f t="shared" si="11"/>
        <v>0</v>
      </c>
      <c r="H82" s="144">
        <v>6</v>
      </c>
      <c r="I82" s="163">
        <f t="shared" si="12"/>
        <v>0</v>
      </c>
    </row>
    <row r="83" spans="1:9" ht="81.75" customHeight="1">
      <c r="A83" s="141"/>
      <c r="B83" s="142" t="s">
        <v>334</v>
      </c>
      <c r="C83" s="150" t="s">
        <v>337</v>
      </c>
      <c r="D83" s="144" t="s">
        <v>312</v>
      </c>
      <c r="E83" s="166"/>
      <c r="F83" s="148"/>
      <c r="G83" s="151">
        <f t="shared" si="11"/>
        <v>0</v>
      </c>
      <c r="H83" s="144">
        <v>6</v>
      </c>
      <c r="I83" s="163">
        <f t="shared" si="12"/>
        <v>0</v>
      </c>
    </row>
    <row r="84" spans="1:9" ht="19.5" customHeight="1">
      <c r="A84" s="141">
        <f>A82+1</f>
        <v>15</v>
      </c>
      <c r="B84" s="142" t="s">
        <v>338</v>
      </c>
      <c r="C84" s="142" t="s">
        <v>339</v>
      </c>
      <c r="D84" s="144" t="s">
        <v>312</v>
      </c>
      <c r="E84" s="166"/>
      <c r="F84" s="148"/>
      <c r="G84" s="151">
        <f t="shared" si="11"/>
        <v>0</v>
      </c>
      <c r="H84" s="144">
        <v>12</v>
      </c>
      <c r="I84" s="163">
        <f t="shared" si="12"/>
        <v>0</v>
      </c>
    </row>
    <row r="85" spans="1:9" ht="87" customHeight="1">
      <c r="A85" s="141">
        <f aca="true" t="shared" si="14" ref="A85:A94">A84+1</f>
        <v>16</v>
      </c>
      <c r="B85" s="142" t="s">
        <v>340</v>
      </c>
      <c r="C85" s="142" t="s">
        <v>341</v>
      </c>
      <c r="D85" s="144" t="s">
        <v>312</v>
      </c>
      <c r="E85" s="166"/>
      <c r="F85" s="148"/>
      <c r="G85" s="151">
        <f aca="true" t="shared" si="15" ref="G85:G100">E85*F85</f>
        <v>0</v>
      </c>
      <c r="H85" s="144">
        <v>3</v>
      </c>
      <c r="I85" s="163">
        <f t="shared" si="12"/>
        <v>0</v>
      </c>
    </row>
    <row r="86" spans="1:9" ht="82.5" customHeight="1">
      <c r="A86" s="141">
        <f t="shared" si="14"/>
        <v>17</v>
      </c>
      <c r="B86" s="142" t="s">
        <v>342</v>
      </c>
      <c r="C86" s="142" t="s">
        <v>343</v>
      </c>
      <c r="D86" s="144" t="s">
        <v>312</v>
      </c>
      <c r="E86" s="166"/>
      <c r="F86" s="148"/>
      <c r="G86" s="151">
        <f t="shared" si="15"/>
        <v>0</v>
      </c>
      <c r="H86" s="144">
        <v>3</v>
      </c>
      <c r="I86" s="163">
        <f t="shared" si="12"/>
        <v>0</v>
      </c>
    </row>
    <row r="87" spans="1:9" ht="102.75" customHeight="1">
      <c r="A87" s="141">
        <f t="shared" si="14"/>
        <v>18</v>
      </c>
      <c r="B87" s="142" t="s">
        <v>344</v>
      </c>
      <c r="C87" s="142" t="s">
        <v>345</v>
      </c>
      <c r="D87" s="144" t="s">
        <v>312</v>
      </c>
      <c r="E87" s="166"/>
      <c r="F87" s="148"/>
      <c r="G87" s="151">
        <f t="shared" si="15"/>
        <v>0</v>
      </c>
      <c r="H87" s="144">
        <v>2</v>
      </c>
      <c r="I87" s="163">
        <f t="shared" si="12"/>
        <v>0</v>
      </c>
    </row>
    <row r="88" spans="1:9" ht="30" customHeight="1">
      <c r="A88" s="141">
        <f t="shared" si="14"/>
        <v>19</v>
      </c>
      <c r="B88" s="142" t="s">
        <v>346</v>
      </c>
      <c r="C88" s="142" t="s">
        <v>347</v>
      </c>
      <c r="D88" s="144" t="s">
        <v>312</v>
      </c>
      <c r="E88" s="166"/>
      <c r="F88" s="148"/>
      <c r="G88" s="151">
        <f t="shared" si="15"/>
        <v>0</v>
      </c>
      <c r="H88" s="144">
        <v>12</v>
      </c>
      <c r="I88" s="163">
        <f t="shared" si="12"/>
        <v>0</v>
      </c>
    </row>
    <row r="89" spans="1:9" ht="19.5" customHeight="1">
      <c r="A89" s="141">
        <f t="shared" si="14"/>
        <v>20</v>
      </c>
      <c r="B89" s="142" t="s">
        <v>348</v>
      </c>
      <c r="C89" s="142" t="s">
        <v>349</v>
      </c>
      <c r="D89" s="144" t="s">
        <v>312</v>
      </c>
      <c r="E89" s="166"/>
      <c r="F89" s="148"/>
      <c r="G89" s="151">
        <f t="shared" si="15"/>
        <v>0</v>
      </c>
      <c r="H89" s="144">
        <v>12</v>
      </c>
      <c r="I89" s="163">
        <f t="shared" si="12"/>
        <v>0</v>
      </c>
    </row>
    <row r="90" spans="1:9" ht="54" customHeight="1">
      <c r="A90" s="141">
        <f t="shared" si="14"/>
        <v>21</v>
      </c>
      <c r="B90" s="142" t="s">
        <v>350</v>
      </c>
      <c r="C90" s="142" t="s">
        <v>351</v>
      </c>
      <c r="D90" s="144" t="s">
        <v>312</v>
      </c>
      <c r="E90" s="166"/>
      <c r="F90" s="148"/>
      <c r="G90" s="151">
        <f t="shared" si="15"/>
        <v>0</v>
      </c>
      <c r="H90" s="144">
        <v>3</v>
      </c>
      <c r="I90" s="163">
        <f t="shared" si="12"/>
        <v>0</v>
      </c>
    </row>
    <row r="91" spans="1:9" ht="55.5" customHeight="1">
      <c r="A91" s="141">
        <f t="shared" si="14"/>
        <v>22</v>
      </c>
      <c r="B91" s="142" t="s">
        <v>352</v>
      </c>
      <c r="C91" s="142" t="s">
        <v>353</v>
      </c>
      <c r="D91" s="144" t="s">
        <v>312</v>
      </c>
      <c r="E91" s="166"/>
      <c r="F91" s="148"/>
      <c r="G91" s="151">
        <f t="shared" si="15"/>
        <v>0</v>
      </c>
      <c r="H91" s="144">
        <v>60</v>
      </c>
      <c r="I91" s="163">
        <f t="shared" si="12"/>
        <v>0</v>
      </c>
    </row>
    <row r="92" spans="1:9" ht="33" customHeight="1">
      <c r="A92" s="141">
        <f t="shared" si="14"/>
        <v>23</v>
      </c>
      <c r="B92" s="142" t="s">
        <v>354</v>
      </c>
      <c r="C92" s="142" t="s">
        <v>355</v>
      </c>
      <c r="D92" s="144" t="s">
        <v>312</v>
      </c>
      <c r="E92" s="166"/>
      <c r="F92" s="148"/>
      <c r="G92" s="151">
        <f t="shared" si="15"/>
        <v>0</v>
      </c>
      <c r="H92" s="144">
        <v>24</v>
      </c>
      <c r="I92" s="163">
        <f t="shared" si="12"/>
        <v>0</v>
      </c>
    </row>
    <row r="93" spans="1:9" ht="25.5" customHeight="1">
      <c r="A93" s="141">
        <f t="shared" si="14"/>
        <v>24</v>
      </c>
      <c r="B93" s="142" t="s">
        <v>356</v>
      </c>
      <c r="C93" s="142" t="s">
        <v>357</v>
      </c>
      <c r="D93" s="144" t="s">
        <v>312</v>
      </c>
      <c r="E93" s="166"/>
      <c r="F93" s="148"/>
      <c r="G93" s="151">
        <f t="shared" si="15"/>
        <v>0</v>
      </c>
      <c r="H93" s="144">
        <v>24</v>
      </c>
      <c r="I93" s="163">
        <f t="shared" si="12"/>
        <v>0</v>
      </c>
    </row>
    <row r="94" spans="1:9" ht="51.75" customHeight="1">
      <c r="A94" s="141">
        <f t="shared" si="14"/>
        <v>25</v>
      </c>
      <c r="B94" s="142" t="s">
        <v>358</v>
      </c>
      <c r="C94" s="142" t="s">
        <v>359</v>
      </c>
      <c r="D94" s="144" t="s">
        <v>312</v>
      </c>
      <c r="E94" s="166"/>
      <c r="F94" s="148"/>
      <c r="G94" s="151">
        <f t="shared" si="15"/>
        <v>0</v>
      </c>
      <c r="H94" s="144">
        <v>24</v>
      </c>
      <c r="I94" s="163">
        <f t="shared" si="12"/>
        <v>0</v>
      </c>
    </row>
    <row r="95" spans="1:9" ht="30.75" customHeight="1">
      <c r="A95" s="141">
        <v>26</v>
      </c>
      <c r="B95" s="142" t="s">
        <v>360</v>
      </c>
      <c r="C95" s="142" t="s">
        <v>361</v>
      </c>
      <c r="D95" s="144" t="s">
        <v>312</v>
      </c>
      <c r="E95" s="166"/>
      <c r="F95" s="148"/>
      <c r="G95" s="151">
        <f t="shared" si="15"/>
        <v>0</v>
      </c>
      <c r="H95" s="144">
        <v>24</v>
      </c>
      <c r="I95" s="163">
        <f t="shared" si="12"/>
        <v>0</v>
      </c>
    </row>
    <row r="96" spans="1:9" ht="33.75" customHeight="1">
      <c r="A96" s="141">
        <f>A95+1</f>
        <v>27</v>
      </c>
      <c r="B96" s="142" t="s">
        <v>362</v>
      </c>
      <c r="C96" s="142" t="s">
        <v>363</v>
      </c>
      <c r="D96" s="144" t="s">
        <v>312</v>
      </c>
      <c r="E96" s="167"/>
      <c r="F96" s="168"/>
      <c r="G96" s="151">
        <f t="shared" si="15"/>
        <v>0</v>
      </c>
      <c r="H96" s="144">
        <v>24</v>
      </c>
      <c r="I96" s="163">
        <f t="shared" si="12"/>
        <v>0</v>
      </c>
    </row>
    <row r="97" spans="1:9" ht="39" customHeight="1">
      <c r="A97" s="141">
        <f>A96+1</f>
        <v>28</v>
      </c>
      <c r="B97" s="142" t="s">
        <v>364</v>
      </c>
      <c r="C97" s="142" t="s">
        <v>365</v>
      </c>
      <c r="D97" s="144" t="s">
        <v>312</v>
      </c>
      <c r="E97" s="167"/>
      <c r="F97" s="168"/>
      <c r="G97" s="151">
        <f t="shared" si="15"/>
        <v>0</v>
      </c>
      <c r="H97" s="144">
        <v>60</v>
      </c>
      <c r="I97" s="163">
        <f t="shared" si="12"/>
        <v>0</v>
      </c>
    </row>
    <row r="98" spans="1:9" ht="15.75" customHeight="1">
      <c r="A98" s="126" t="s">
        <v>366</v>
      </c>
      <c r="B98" s="127"/>
      <c r="C98" s="127"/>
      <c r="D98" s="127"/>
      <c r="E98" s="127"/>
      <c r="F98" s="127"/>
      <c r="G98" s="127"/>
      <c r="H98" s="128"/>
      <c r="I98" s="164">
        <f>SUM(I69:I97)</f>
        <v>0</v>
      </c>
    </row>
    <row r="99" spans="1:9" ht="15">
      <c r="A99" s="129" t="s">
        <v>307</v>
      </c>
      <c r="B99" s="130"/>
      <c r="C99" s="130"/>
      <c r="D99" s="130"/>
      <c r="E99" s="130"/>
      <c r="F99" s="130"/>
      <c r="G99" s="130"/>
      <c r="H99" s="130"/>
      <c r="I99" s="164">
        <f>SUM(I98/14)</f>
        <v>0</v>
      </c>
    </row>
    <row r="100" spans="1:7" ht="15">
      <c r="A100" s="169"/>
      <c r="B100" s="169"/>
      <c r="C100" s="169"/>
      <c r="D100" s="169"/>
      <c r="E100" s="169"/>
      <c r="F100" s="92"/>
      <c r="G100" s="92"/>
    </row>
    <row r="101" spans="1:7" ht="15">
      <c r="A101" s="169"/>
      <c r="B101" s="169"/>
      <c r="C101" s="169"/>
      <c r="D101" s="169"/>
      <c r="E101" s="169"/>
      <c r="F101" s="92"/>
      <c r="G101" s="92"/>
    </row>
    <row r="102" spans="1:7" ht="15.75">
      <c r="A102" s="170"/>
      <c r="B102" s="170"/>
      <c r="C102" s="170"/>
      <c r="D102" s="170"/>
      <c r="E102" s="170"/>
      <c r="F102" s="92"/>
      <c r="G102" s="92"/>
    </row>
    <row r="103" spans="1:9" ht="15.75">
      <c r="A103" s="132" t="s">
        <v>367</v>
      </c>
      <c r="B103" s="133"/>
      <c r="C103" s="133"/>
      <c r="D103" s="133"/>
      <c r="E103" s="133"/>
      <c r="F103" s="133"/>
      <c r="G103" s="133"/>
      <c r="H103" s="133"/>
      <c r="I103" s="161"/>
    </row>
    <row r="104" spans="1:9" ht="26.25">
      <c r="A104" s="134" t="s">
        <v>205</v>
      </c>
      <c r="B104" s="135"/>
      <c r="C104" s="136" t="s">
        <v>206</v>
      </c>
      <c r="D104" s="136" t="s">
        <v>215</v>
      </c>
      <c r="E104" s="138" t="s">
        <v>208</v>
      </c>
      <c r="F104" s="139" t="s">
        <v>209</v>
      </c>
      <c r="G104" s="140" t="s">
        <v>210</v>
      </c>
      <c r="H104" s="140" t="s">
        <v>211</v>
      </c>
      <c r="I104" s="140" t="s">
        <v>212</v>
      </c>
    </row>
    <row r="105" spans="1:9" ht="39" customHeight="1">
      <c r="A105" s="141">
        <v>1</v>
      </c>
      <c r="B105" s="142" t="s">
        <v>368</v>
      </c>
      <c r="C105" s="142" t="s">
        <v>369</v>
      </c>
      <c r="D105" s="141" t="s">
        <v>312</v>
      </c>
      <c r="E105" s="141">
        <v>1</v>
      </c>
      <c r="F105" s="145"/>
      <c r="G105" s="146">
        <f>E105*F105</f>
        <v>0</v>
      </c>
      <c r="H105" s="144">
        <v>60</v>
      </c>
      <c r="I105" s="162">
        <f>G105/H105</f>
        <v>0</v>
      </c>
    </row>
    <row r="106" spans="1:9" ht="30" customHeight="1">
      <c r="A106" s="141">
        <f aca="true" t="shared" si="16" ref="A106:A114">A105+1</f>
        <v>2</v>
      </c>
      <c r="B106" s="142" t="s">
        <v>370</v>
      </c>
      <c r="C106" s="142" t="s">
        <v>371</v>
      </c>
      <c r="D106" s="141" t="s">
        <v>312</v>
      </c>
      <c r="E106" s="141">
        <v>2</v>
      </c>
      <c r="F106" s="148"/>
      <c r="G106" s="151">
        <f>E106*F106</f>
        <v>0</v>
      </c>
      <c r="H106" s="144">
        <v>60</v>
      </c>
      <c r="I106" s="163">
        <f>G106/H106</f>
        <v>0</v>
      </c>
    </row>
    <row r="107" spans="1:9" ht="69" customHeight="1">
      <c r="A107" s="141">
        <f t="shared" si="16"/>
        <v>3</v>
      </c>
      <c r="B107" s="142" t="s">
        <v>372</v>
      </c>
      <c r="C107" s="142" t="s">
        <v>373</v>
      </c>
      <c r="D107" s="141" t="s">
        <v>312</v>
      </c>
      <c r="E107" s="141">
        <v>10</v>
      </c>
      <c r="F107" s="148"/>
      <c r="G107" s="151">
        <f aca="true" t="shared" si="17" ref="G107:G120">E107*F107</f>
        <v>0</v>
      </c>
      <c r="H107" s="144">
        <v>60</v>
      </c>
      <c r="I107" s="163">
        <f aca="true" t="shared" si="18" ref="I107:I120">G107/H107</f>
        <v>0</v>
      </c>
    </row>
    <row r="108" spans="1:9" ht="114.75" customHeight="1">
      <c r="A108" s="141">
        <f t="shared" si="16"/>
        <v>4</v>
      </c>
      <c r="B108" s="142" t="s">
        <v>374</v>
      </c>
      <c r="C108" s="142" t="s">
        <v>375</v>
      </c>
      <c r="D108" s="141" t="s">
        <v>312</v>
      </c>
      <c r="E108" s="141">
        <v>1</v>
      </c>
      <c r="F108" s="148"/>
      <c r="G108" s="151">
        <f t="shared" si="17"/>
        <v>0</v>
      </c>
      <c r="H108" s="144">
        <v>60</v>
      </c>
      <c r="I108" s="163">
        <f t="shared" si="18"/>
        <v>0</v>
      </c>
    </row>
    <row r="109" spans="1:9" ht="43.5" customHeight="1">
      <c r="A109" s="141">
        <f t="shared" si="16"/>
        <v>5</v>
      </c>
      <c r="B109" s="142" t="s">
        <v>376</v>
      </c>
      <c r="C109" s="142" t="s">
        <v>377</v>
      </c>
      <c r="D109" s="141" t="s">
        <v>312</v>
      </c>
      <c r="E109" s="141">
        <v>1</v>
      </c>
      <c r="F109" s="148"/>
      <c r="G109" s="151">
        <f t="shared" si="17"/>
        <v>0</v>
      </c>
      <c r="H109" s="144">
        <v>60</v>
      </c>
      <c r="I109" s="163">
        <f t="shared" si="18"/>
        <v>0</v>
      </c>
    </row>
    <row r="110" spans="1:9" ht="57" customHeight="1">
      <c r="A110" s="141">
        <f t="shared" si="16"/>
        <v>6</v>
      </c>
      <c r="B110" s="142" t="s">
        <v>378</v>
      </c>
      <c r="C110" s="142" t="s">
        <v>379</v>
      </c>
      <c r="D110" s="141" t="s">
        <v>312</v>
      </c>
      <c r="E110" s="141">
        <v>1</v>
      </c>
      <c r="F110" s="148"/>
      <c r="G110" s="151">
        <f t="shared" si="17"/>
        <v>0</v>
      </c>
      <c r="H110" s="144">
        <v>60</v>
      </c>
      <c r="I110" s="163">
        <f t="shared" si="18"/>
        <v>0</v>
      </c>
    </row>
    <row r="111" spans="1:9" ht="38.25">
      <c r="A111" s="141">
        <f t="shared" si="16"/>
        <v>7</v>
      </c>
      <c r="B111" s="142" t="s">
        <v>380</v>
      </c>
      <c r="C111" s="142" t="s">
        <v>381</v>
      </c>
      <c r="D111" s="141" t="s">
        <v>312</v>
      </c>
      <c r="E111" s="141">
        <v>2</v>
      </c>
      <c r="F111" s="148"/>
      <c r="G111" s="151">
        <f t="shared" si="17"/>
        <v>0</v>
      </c>
      <c r="H111" s="144">
        <v>60</v>
      </c>
      <c r="I111" s="163">
        <f t="shared" si="18"/>
        <v>0</v>
      </c>
    </row>
    <row r="112" spans="1:9" ht="39" customHeight="1">
      <c r="A112" s="141">
        <f t="shared" si="16"/>
        <v>8</v>
      </c>
      <c r="B112" s="142" t="s">
        <v>382</v>
      </c>
      <c r="C112" s="171" t="s">
        <v>383</v>
      </c>
      <c r="D112" s="141" t="s">
        <v>312</v>
      </c>
      <c r="E112" s="141">
        <v>1</v>
      </c>
      <c r="F112" s="148"/>
      <c r="G112" s="151">
        <f t="shared" si="17"/>
        <v>0</v>
      </c>
      <c r="H112" s="144">
        <v>60</v>
      </c>
      <c r="I112" s="163">
        <f t="shared" si="18"/>
        <v>0</v>
      </c>
    </row>
    <row r="113" spans="1:9" ht="45.75" customHeight="1">
      <c r="A113" s="141">
        <f t="shared" si="16"/>
        <v>9</v>
      </c>
      <c r="B113" s="142" t="s">
        <v>382</v>
      </c>
      <c r="C113" s="152" t="s">
        <v>384</v>
      </c>
      <c r="D113" s="141" t="s">
        <v>312</v>
      </c>
      <c r="E113" s="141">
        <v>1</v>
      </c>
      <c r="F113" s="148"/>
      <c r="G113" s="151">
        <f t="shared" si="17"/>
        <v>0</v>
      </c>
      <c r="H113" s="144">
        <v>60</v>
      </c>
      <c r="I113" s="163">
        <f t="shared" si="18"/>
        <v>0</v>
      </c>
    </row>
    <row r="114" spans="1:9" ht="108.75" customHeight="1">
      <c r="A114" s="141">
        <f t="shared" si="16"/>
        <v>10</v>
      </c>
      <c r="B114" s="142" t="s">
        <v>385</v>
      </c>
      <c r="C114" s="142" t="s">
        <v>386</v>
      </c>
      <c r="D114" s="141" t="s">
        <v>312</v>
      </c>
      <c r="E114" s="141">
        <v>2</v>
      </c>
      <c r="F114" s="148"/>
      <c r="G114" s="151">
        <f t="shared" si="17"/>
        <v>0</v>
      </c>
      <c r="H114" s="144">
        <v>60</v>
      </c>
      <c r="I114" s="163">
        <f t="shared" si="18"/>
        <v>0</v>
      </c>
    </row>
    <row r="115" spans="1:9" ht="160.5" customHeight="1">
      <c r="A115" s="141">
        <v>11</v>
      </c>
      <c r="B115" s="142" t="s">
        <v>387</v>
      </c>
      <c r="C115" s="172" t="s">
        <v>388</v>
      </c>
      <c r="D115" s="141" t="s">
        <v>312</v>
      </c>
      <c r="E115" s="141">
        <v>20</v>
      </c>
      <c r="F115" s="148"/>
      <c r="G115" s="151">
        <f t="shared" si="17"/>
        <v>0</v>
      </c>
      <c r="H115" s="144">
        <v>12</v>
      </c>
      <c r="I115" s="163">
        <f t="shared" si="18"/>
        <v>0</v>
      </c>
    </row>
    <row r="116" spans="1:9" ht="45" customHeight="1">
      <c r="A116" s="141">
        <v>12</v>
      </c>
      <c r="B116" s="142" t="s">
        <v>389</v>
      </c>
      <c r="C116" s="173" t="s">
        <v>390</v>
      </c>
      <c r="D116" s="141" t="s">
        <v>312</v>
      </c>
      <c r="E116" s="141">
        <v>6</v>
      </c>
      <c r="F116" s="148"/>
      <c r="G116" s="151">
        <f t="shared" si="17"/>
        <v>0</v>
      </c>
      <c r="H116" s="144">
        <v>60</v>
      </c>
      <c r="I116" s="163">
        <f t="shared" si="18"/>
        <v>0</v>
      </c>
    </row>
    <row r="117" spans="1:9" ht="39" customHeight="1">
      <c r="A117" s="141">
        <v>13</v>
      </c>
      <c r="B117" s="142" t="s">
        <v>391</v>
      </c>
      <c r="C117" s="173" t="s">
        <v>392</v>
      </c>
      <c r="D117" s="141" t="s">
        <v>312</v>
      </c>
      <c r="E117" s="141">
        <v>1</v>
      </c>
      <c r="F117" s="148"/>
      <c r="G117" s="151">
        <f t="shared" si="17"/>
        <v>0</v>
      </c>
      <c r="H117" s="144">
        <v>60</v>
      </c>
      <c r="I117" s="163">
        <f t="shared" si="18"/>
        <v>0</v>
      </c>
    </row>
    <row r="118" spans="1:9" ht="28.5" customHeight="1">
      <c r="A118" s="166">
        <v>14</v>
      </c>
      <c r="B118" s="166" t="s">
        <v>393</v>
      </c>
      <c r="C118" s="174" t="s">
        <v>394</v>
      </c>
      <c r="D118" s="175" t="s">
        <v>312</v>
      </c>
      <c r="E118" s="167">
        <v>1</v>
      </c>
      <c r="F118" s="119"/>
      <c r="G118" s="151">
        <f t="shared" si="17"/>
        <v>0</v>
      </c>
      <c r="H118" s="176">
        <v>1</v>
      </c>
      <c r="I118" s="163">
        <f t="shared" si="18"/>
        <v>0</v>
      </c>
    </row>
    <row r="119" spans="1:9" ht="19.5" customHeight="1">
      <c r="A119" s="166">
        <f>A118+1</f>
        <v>15</v>
      </c>
      <c r="B119" s="166" t="s">
        <v>395</v>
      </c>
      <c r="C119" s="174" t="s">
        <v>396</v>
      </c>
      <c r="D119" s="175" t="s">
        <v>312</v>
      </c>
      <c r="E119" s="167">
        <v>1</v>
      </c>
      <c r="F119" s="119"/>
      <c r="G119" s="151">
        <f t="shared" si="17"/>
        <v>0</v>
      </c>
      <c r="H119" s="176">
        <v>1</v>
      </c>
      <c r="I119" s="163">
        <f t="shared" si="18"/>
        <v>0</v>
      </c>
    </row>
    <row r="120" spans="1:9" ht="30.75" customHeight="1">
      <c r="A120" s="166">
        <f>A119+1</f>
        <v>16</v>
      </c>
      <c r="B120" s="177" t="s">
        <v>397</v>
      </c>
      <c r="C120" s="178" t="s">
        <v>398</v>
      </c>
      <c r="D120" s="179" t="s">
        <v>312</v>
      </c>
      <c r="E120" s="166">
        <v>1</v>
      </c>
      <c r="F120" s="114"/>
      <c r="G120" s="151">
        <f t="shared" si="17"/>
        <v>0</v>
      </c>
      <c r="H120" s="149">
        <v>1</v>
      </c>
      <c r="I120" s="163">
        <f t="shared" si="18"/>
        <v>0</v>
      </c>
    </row>
    <row r="121" spans="1:9" ht="15.75">
      <c r="A121" s="126" t="s">
        <v>399</v>
      </c>
      <c r="B121" s="127"/>
      <c r="C121" s="127"/>
      <c r="D121" s="127"/>
      <c r="E121" s="127"/>
      <c r="F121" s="127"/>
      <c r="G121" s="127"/>
      <c r="H121" s="128"/>
      <c r="I121" s="164">
        <f>SUM(I105:I120)</f>
        <v>0</v>
      </c>
    </row>
    <row r="122" spans="1:9" ht="15">
      <c r="A122" s="129" t="s">
        <v>307</v>
      </c>
      <c r="B122" s="130"/>
      <c r="C122" s="130"/>
      <c r="D122" s="130"/>
      <c r="E122" s="130"/>
      <c r="F122" s="130"/>
      <c r="G122" s="130"/>
      <c r="H122" s="180"/>
      <c r="I122" s="164">
        <f>SUM(I121/14)</f>
        <v>0</v>
      </c>
    </row>
    <row r="123" spans="1:7" ht="15">
      <c r="A123" s="92"/>
      <c r="B123" s="92"/>
      <c r="C123" s="92"/>
      <c r="D123" s="92"/>
      <c r="E123" s="92"/>
      <c r="F123" s="92"/>
      <c r="G123" s="92"/>
    </row>
  </sheetData>
  <sheetProtection/>
  <mergeCells count="19">
    <mergeCell ref="A1:I1"/>
    <mergeCell ref="A2:I2"/>
    <mergeCell ref="A5:I5"/>
    <mergeCell ref="A7:I7"/>
    <mergeCell ref="A8:B8"/>
    <mergeCell ref="A21:H21"/>
    <mergeCell ref="A22:H22"/>
    <mergeCell ref="A26:I26"/>
    <mergeCell ref="A27:B27"/>
    <mergeCell ref="A64:H64"/>
    <mergeCell ref="A65:H65"/>
    <mergeCell ref="A67:I67"/>
    <mergeCell ref="A68:B68"/>
    <mergeCell ref="A98:H98"/>
    <mergeCell ref="A99:H99"/>
    <mergeCell ref="A103:I103"/>
    <mergeCell ref="A104:B104"/>
    <mergeCell ref="A121:H121"/>
    <mergeCell ref="A122:H122"/>
  </mergeCells>
  <printOptions/>
  <pageMargins left="0.5118110236220472" right="0.5118110236220472" top="0.7874015748031497" bottom="0.7874015748031497" header="0.31496062992125984" footer="0.31496062992125984"/>
  <pageSetup orientation="landscape" paperSize="9" scale="70"/>
</worksheet>
</file>

<file path=xl/worksheets/sheet8.xml><?xml version="1.0" encoding="utf-8"?>
<worksheet xmlns="http://schemas.openxmlformats.org/spreadsheetml/2006/main" xmlns:r="http://schemas.openxmlformats.org/officeDocument/2006/relationships">
  <dimension ref="A1:I23"/>
  <sheetViews>
    <sheetView workbookViewId="0" topLeftCell="A1">
      <selection activeCell="B1" sqref="B1:G1"/>
    </sheetView>
  </sheetViews>
  <sheetFormatPr defaultColWidth="9.140625" defaultRowHeight="15"/>
  <cols>
    <col min="1" max="1" width="9.140625" style="1" customWidth="1"/>
    <col min="2" max="2" width="71.8515625" style="1" customWidth="1"/>
    <col min="3" max="3" width="12.140625" style="1" bestFit="1" customWidth="1"/>
    <col min="4" max="4" width="12.57421875" style="1" customWidth="1"/>
    <col min="5" max="5" width="14.421875" style="1" customWidth="1"/>
    <col min="6" max="6" width="18.00390625" style="1" customWidth="1"/>
    <col min="7" max="7" width="18.8515625" style="1" customWidth="1"/>
    <col min="8" max="16384" width="9.140625" style="1" customWidth="1"/>
  </cols>
  <sheetData>
    <row r="1" spans="2:7" ht="15">
      <c r="B1" s="3" t="s">
        <v>400</v>
      </c>
      <c r="C1" s="3"/>
      <c r="D1" s="3"/>
      <c r="E1" s="3"/>
      <c r="F1" s="3"/>
      <c r="G1" s="3"/>
    </row>
    <row r="2" spans="2:6" ht="15">
      <c r="B2" s="3"/>
      <c r="C2" s="3"/>
      <c r="D2" s="3"/>
      <c r="E2" s="3"/>
      <c r="F2" s="3"/>
    </row>
    <row r="3" spans="1:7" ht="15">
      <c r="A3" s="53"/>
      <c r="B3" s="53"/>
      <c r="C3" s="53"/>
      <c r="D3" s="53"/>
      <c r="E3" s="53"/>
      <c r="F3" s="53"/>
      <c r="G3" s="53"/>
    </row>
    <row r="4" spans="2:6" ht="15">
      <c r="B4" s="53"/>
      <c r="C4" s="53"/>
      <c r="D4" s="53"/>
      <c r="E4" s="53"/>
      <c r="F4" s="53"/>
    </row>
    <row r="5" spans="1:7" ht="15">
      <c r="A5" s="3" t="s">
        <v>401</v>
      </c>
      <c r="B5" s="3"/>
      <c r="C5" s="3"/>
      <c r="D5" s="3"/>
      <c r="E5" s="3"/>
      <c r="F5" s="3"/>
      <c r="G5" s="3"/>
    </row>
    <row r="6" spans="1:7" ht="38.25">
      <c r="A6" s="32" t="s">
        <v>402</v>
      </c>
      <c r="B6" s="32"/>
      <c r="C6" s="32" t="s">
        <v>403</v>
      </c>
      <c r="D6" s="32" t="s">
        <v>404</v>
      </c>
      <c r="E6" s="32" t="s">
        <v>405</v>
      </c>
      <c r="F6" s="32" t="s">
        <v>406</v>
      </c>
      <c r="G6" s="32" t="s">
        <v>407</v>
      </c>
    </row>
    <row r="7" spans="1:7" ht="15">
      <c r="A7" s="54" t="s">
        <v>408</v>
      </c>
      <c r="B7" s="55"/>
      <c r="C7" s="56" t="s">
        <v>409</v>
      </c>
      <c r="D7" s="56" t="s">
        <v>410</v>
      </c>
      <c r="E7" s="56" t="s">
        <v>411</v>
      </c>
      <c r="F7" s="57" t="s">
        <v>412</v>
      </c>
      <c r="G7" s="56" t="s">
        <v>413</v>
      </c>
    </row>
    <row r="8" spans="1:7" ht="30">
      <c r="A8" s="58">
        <v>1</v>
      </c>
      <c r="B8" s="59" t="s">
        <v>414</v>
      </c>
      <c r="C8" s="60">
        <f>ENCARREGADO!D161</f>
        <v>0</v>
      </c>
      <c r="D8" s="61">
        <v>1</v>
      </c>
      <c r="E8" s="62">
        <f>COMPLEMENTO!D10</f>
        <v>0</v>
      </c>
      <c r="F8" s="63">
        <f>COMPLEMENTO!C44</f>
        <v>10960.81</v>
      </c>
      <c r="G8" s="64">
        <f aca="true" t="shared" si="0" ref="G8:G15">E8*F8</f>
        <v>0</v>
      </c>
    </row>
    <row r="9" spans="1:9" ht="30">
      <c r="A9" s="58">
        <v>2</v>
      </c>
      <c r="B9" s="59" t="s">
        <v>415</v>
      </c>
      <c r="C9" s="60">
        <f>ENCARREGADO!D161</f>
        <v>0</v>
      </c>
      <c r="D9" s="61">
        <v>0</v>
      </c>
      <c r="E9" s="62">
        <f>COMPLEMENTO!D19</f>
        <v>0</v>
      </c>
      <c r="F9" s="63">
        <f>COMPLEMENTO!C45</f>
        <v>976.25</v>
      </c>
      <c r="G9" s="64">
        <f t="shared" si="0"/>
        <v>0</v>
      </c>
      <c r="I9" s="42"/>
    </row>
    <row r="10" spans="1:9" ht="30">
      <c r="A10" s="58">
        <v>3</v>
      </c>
      <c r="B10" s="59" t="s">
        <v>416</v>
      </c>
      <c r="C10" s="60">
        <f>ENCARREGADO!D161</f>
        <v>0</v>
      </c>
      <c r="D10" s="61">
        <v>0</v>
      </c>
      <c r="E10" s="62">
        <f>COMPLEMENTO!D27</f>
        <v>0</v>
      </c>
      <c r="F10" s="63">
        <f>COMPLEMENTO!C46</f>
        <v>600.19</v>
      </c>
      <c r="G10" s="64">
        <f t="shared" si="0"/>
        <v>0</v>
      </c>
      <c r="I10" s="42"/>
    </row>
    <row r="11" spans="1:9" ht="30">
      <c r="A11" s="58">
        <v>4</v>
      </c>
      <c r="B11" s="59" t="s">
        <v>417</v>
      </c>
      <c r="C11" s="60">
        <f>ENCARREGADO!D161</f>
        <v>0</v>
      </c>
      <c r="D11" s="61">
        <v>0</v>
      </c>
      <c r="E11" s="62">
        <f>COMPLEMENTO!D35</f>
        <v>0</v>
      </c>
      <c r="F11" s="63">
        <v>3964.31</v>
      </c>
      <c r="G11" s="64">
        <f t="shared" si="0"/>
        <v>0</v>
      </c>
      <c r="I11" s="42"/>
    </row>
    <row r="12" spans="1:9" ht="30">
      <c r="A12" s="58">
        <v>5</v>
      </c>
      <c r="B12" s="59" t="s">
        <v>418</v>
      </c>
      <c r="C12" s="60">
        <f>'AREA INTERNA SEM INSALUBRIDADE'!D163</f>
        <v>0</v>
      </c>
      <c r="D12" s="61">
        <v>9</v>
      </c>
      <c r="E12" s="62">
        <f>COMPLEMENTO!D11</f>
        <v>0</v>
      </c>
      <c r="F12" s="63">
        <v>10960.81</v>
      </c>
      <c r="G12" s="64">
        <f t="shared" si="0"/>
        <v>0</v>
      </c>
      <c r="I12" s="42"/>
    </row>
    <row r="13" spans="1:9" ht="30">
      <c r="A13" s="58">
        <v>6</v>
      </c>
      <c r="B13" s="59" t="s">
        <v>419</v>
      </c>
      <c r="C13" s="60">
        <f>'AREA INTERNA COM INSALUBRIDADE'!D165</f>
        <v>0</v>
      </c>
      <c r="D13" s="61">
        <v>1</v>
      </c>
      <c r="E13" s="62">
        <f>COMPLEMENTO!D20</f>
        <v>0</v>
      </c>
      <c r="F13" s="63">
        <f>COMPLEMENTO!C45</f>
        <v>976.25</v>
      </c>
      <c r="G13" s="64">
        <f t="shared" si="0"/>
        <v>0</v>
      </c>
      <c r="I13" s="42"/>
    </row>
    <row r="14" spans="1:9" ht="30">
      <c r="A14" s="58">
        <v>7</v>
      </c>
      <c r="B14" s="59" t="s">
        <v>420</v>
      </c>
      <c r="C14" s="60">
        <f>'AREA INTERNA COM INSAL CAV'!D165</f>
        <v>0</v>
      </c>
      <c r="D14" s="61">
        <v>3</v>
      </c>
      <c r="E14" s="62">
        <f>COMPLEMENTO!D28</f>
        <v>0</v>
      </c>
      <c r="F14" s="63">
        <f>COMPLEMENTO!C46</f>
        <v>600.19</v>
      </c>
      <c r="G14" s="64">
        <f t="shared" si="0"/>
        <v>0</v>
      </c>
      <c r="I14" s="42"/>
    </row>
    <row r="15" spans="1:7" ht="30">
      <c r="A15" s="65">
        <v>8</v>
      </c>
      <c r="B15" s="59" t="s">
        <v>421</v>
      </c>
      <c r="C15" s="66">
        <f>'AREA EXTERNA SEM INSALUBRIDADE'!D163</f>
        <v>0</v>
      </c>
      <c r="D15" s="67">
        <v>1</v>
      </c>
      <c r="E15" s="68">
        <f>COMPLEMENTO!D36</f>
        <v>0</v>
      </c>
      <c r="F15" s="69">
        <v>3964.31</v>
      </c>
      <c r="G15" s="70">
        <f t="shared" si="0"/>
        <v>0</v>
      </c>
    </row>
    <row r="16" spans="1:7" ht="15">
      <c r="A16" s="71"/>
      <c r="B16" s="71"/>
      <c r="C16" s="71"/>
      <c r="D16" s="71"/>
      <c r="E16" s="71"/>
      <c r="F16" s="72"/>
      <c r="G16" s="73">
        <f>SUM(G8:G15)</f>
        <v>0</v>
      </c>
    </row>
    <row r="18" spans="1:7" ht="15">
      <c r="A18" s="74" t="s">
        <v>422</v>
      </c>
      <c r="B18" s="75"/>
      <c r="C18" s="75"/>
      <c r="D18" s="75"/>
      <c r="E18" s="75"/>
      <c r="F18" s="75"/>
      <c r="G18" s="76"/>
    </row>
    <row r="19" spans="1:7" ht="15">
      <c r="A19" s="77" t="s">
        <v>423</v>
      </c>
      <c r="B19" s="78"/>
      <c r="C19" s="78"/>
      <c r="D19" s="78"/>
      <c r="E19" s="78"/>
      <c r="F19" s="78"/>
      <c r="G19" s="79"/>
    </row>
    <row r="20" spans="1:7" ht="15">
      <c r="A20" s="80" t="s">
        <v>424</v>
      </c>
      <c r="B20" s="81"/>
      <c r="C20" s="81"/>
      <c r="D20" s="81"/>
      <c r="E20" s="81"/>
      <c r="F20" s="81"/>
      <c r="G20" s="82"/>
    </row>
    <row r="21" spans="1:7" ht="15" customHeight="1">
      <c r="A21" s="80" t="s">
        <v>425</v>
      </c>
      <c r="B21" s="81"/>
      <c r="C21" s="81"/>
      <c r="D21" s="81"/>
      <c r="E21" s="81"/>
      <c r="F21" s="81"/>
      <c r="G21" s="82"/>
    </row>
    <row r="22" spans="1:7" ht="15">
      <c r="A22" s="80" t="s">
        <v>426</v>
      </c>
      <c r="B22" s="81"/>
      <c r="C22" s="81"/>
      <c r="D22" s="81"/>
      <c r="E22" s="81"/>
      <c r="F22" s="81"/>
      <c r="G22" s="82"/>
    </row>
    <row r="23" spans="1:7" ht="15">
      <c r="A23" s="83" t="s">
        <v>427</v>
      </c>
      <c r="B23" s="84"/>
      <c r="C23" s="84"/>
      <c r="D23" s="84"/>
      <c r="E23" s="84"/>
      <c r="F23" s="84"/>
      <c r="G23" s="85"/>
    </row>
  </sheetData>
  <sheetProtection/>
  <mergeCells count="12">
    <mergeCell ref="B1:G1"/>
    <mergeCell ref="A3:G3"/>
    <mergeCell ref="A5:G5"/>
    <mergeCell ref="A6:B6"/>
    <mergeCell ref="A7:B7"/>
    <mergeCell ref="A16:F16"/>
    <mergeCell ref="A18:G18"/>
    <mergeCell ref="A19:G19"/>
    <mergeCell ref="A20:G20"/>
    <mergeCell ref="A21:G21"/>
    <mergeCell ref="A22:G22"/>
    <mergeCell ref="A23:G23"/>
  </mergeCells>
  <printOptions/>
  <pageMargins left="0.5118110236220472" right="0.5118110236220472" top="0.7874015748031497" bottom="0.7874015748031497" header="0.31496062992125984" footer="0.31496062992125984"/>
  <pageSetup orientation="landscape" paperSize="9" scale="85"/>
</worksheet>
</file>

<file path=xl/worksheets/sheet9.xml><?xml version="1.0" encoding="utf-8"?>
<worksheet xmlns="http://schemas.openxmlformats.org/spreadsheetml/2006/main" xmlns:r="http://schemas.openxmlformats.org/officeDocument/2006/relationships">
  <dimension ref="A1:H52"/>
  <sheetViews>
    <sheetView workbookViewId="0" topLeftCell="A1">
      <selection activeCell="D48" sqref="D48"/>
    </sheetView>
  </sheetViews>
  <sheetFormatPr defaultColWidth="9.140625" defaultRowHeight="15"/>
  <cols>
    <col min="1" max="1" width="61.00390625" style="1" customWidth="1"/>
    <col min="2" max="2" width="18.28125" style="1" customWidth="1"/>
    <col min="3" max="3" width="22.28125" style="1" customWidth="1"/>
    <col min="4" max="4" width="18.421875" style="1" customWidth="1"/>
    <col min="5" max="7" width="9.140625" style="1" customWidth="1"/>
    <col min="8" max="8" width="10.140625" style="1" bestFit="1" customWidth="1"/>
    <col min="9" max="16384" width="9.140625" style="1" customWidth="1"/>
  </cols>
  <sheetData>
    <row r="1" spans="1:4" ht="15">
      <c r="A1" s="2" t="s">
        <v>428</v>
      </c>
      <c r="B1" s="2"/>
      <c r="C1" s="2"/>
      <c r="D1" s="2"/>
    </row>
    <row r="2" spans="1:4" ht="15">
      <c r="A2" s="3" t="s">
        <v>429</v>
      </c>
      <c r="B2" s="3"/>
      <c r="C2" s="3"/>
      <c r="D2" s="3"/>
    </row>
    <row r="3" spans="1:4" ht="15">
      <c r="A3" s="3"/>
      <c r="B3" s="3"/>
      <c r="C3" s="3"/>
      <c r="D3" s="3"/>
    </row>
    <row r="4" spans="1:4" ht="15">
      <c r="A4" s="4" t="s">
        <v>430</v>
      </c>
      <c r="B4" s="4"/>
      <c r="C4" s="4"/>
      <c r="D4" s="4"/>
    </row>
    <row r="5" spans="1:4" ht="15">
      <c r="A5" s="3"/>
      <c r="B5" s="3"/>
      <c r="C5" s="3"/>
      <c r="D5" s="3"/>
    </row>
    <row r="6" spans="1:4" ht="15">
      <c r="A6" s="5" t="s">
        <v>431</v>
      </c>
      <c r="B6" s="6"/>
      <c r="C6" s="6"/>
      <c r="D6" s="7"/>
    </row>
    <row r="7" spans="1:4" ht="15">
      <c r="A7" s="8" t="s">
        <v>432</v>
      </c>
      <c r="B7" s="9" t="s">
        <v>433</v>
      </c>
      <c r="C7" s="9" t="s">
        <v>434</v>
      </c>
      <c r="D7" s="9" t="s">
        <v>435</v>
      </c>
    </row>
    <row r="8" spans="1:4" ht="15">
      <c r="A8" s="10"/>
      <c r="B8" s="11" t="s">
        <v>436</v>
      </c>
      <c r="C8" s="11" t="s">
        <v>437</v>
      </c>
      <c r="D8" s="11" t="s">
        <v>438</v>
      </c>
    </row>
    <row r="9" spans="1:4" ht="15">
      <c r="A9" s="12"/>
      <c r="B9" s="8" t="s">
        <v>439</v>
      </c>
      <c r="C9" s="8" t="s">
        <v>440</v>
      </c>
      <c r="D9" s="8" t="s">
        <v>441</v>
      </c>
    </row>
    <row r="10" spans="1:4" ht="15">
      <c r="A10" s="13" t="s">
        <v>442</v>
      </c>
      <c r="B10" s="14" t="s">
        <v>443</v>
      </c>
      <c r="C10" s="15">
        <f>ENCARREGADO!E161</f>
        <v>0</v>
      </c>
      <c r="D10" s="16">
        <f>C10*(1/(30*1200))</f>
        <v>0</v>
      </c>
    </row>
    <row r="11" spans="1:4" ht="15">
      <c r="A11" s="17" t="s">
        <v>175</v>
      </c>
      <c r="B11" s="14" t="s">
        <v>444</v>
      </c>
      <c r="C11" s="15">
        <f>'AREA INTERNA SEM INSALUBRIDADE'!D163</f>
        <v>0</v>
      </c>
      <c r="D11" s="16">
        <f>C11*(1/1200)</f>
        <v>0</v>
      </c>
    </row>
    <row r="12" spans="1:4" ht="15">
      <c r="A12" s="18" t="s">
        <v>445</v>
      </c>
      <c r="B12" s="19"/>
      <c r="C12" s="20"/>
      <c r="D12" s="16">
        <f>SUM(D10:D11)</f>
        <v>0</v>
      </c>
    </row>
    <row r="13" spans="1:4" ht="15">
      <c r="A13" s="3"/>
      <c r="B13" s="3"/>
      <c r="C13" s="3"/>
      <c r="D13" s="3"/>
    </row>
    <row r="15" spans="1:4" ht="15">
      <c r="A15" s="5" t="s">
        <v>446</v>
      </c>
      <c r="B15" s="6"/>
      <c r="C15" s="6"/>
      <c r="D15" s="7"/>
    </row>
    <row r="16" spans="1:4" ht="15">
      <c r="A16" s="8" t="s">
        <v>432</v>
      </c>
      <c r="B16" s="9" t="s">
        <v>433</v>
      </c>
      <c r="C16" s="9" t="s">
        <v>434</v>
      </c>
      <c r="D16" s="9" t="s">
        <v>435</v>
      </c>
    </row>
    <row r="17" spans="1:4" ht="15">
      <c r="A17" s="10"/>
      <c r="B17" s="11" t="s">
        <v>436</v>
      </c>
      <c r="C17" s="11" t="s">
        <v>437</v>
      </c>
      <c r="D17" s="11" t="s">
        <v>438</v>
      </c>
    </row>
    <row r="18" spans="1:4" ht="15">
      <c r="A18" s="12"/>
      <c r="B18" s="8" t="s">
        <v>439</v>
      </c>
      <c r="C18" s="8" t="s">
        <v>440</v>
      </c>
      <c r="D18" s="8" t="s">
        <v>441</v>
      </c>
    </row>
    <row r="19" spans="1:4" ht="15">
      <c r="A19" s="13" t="s">
        <v>442</v>
      </c>
      <c r="B19" s="14" t="s">
        <v>443</v>
      </c>
      <c r="C19" s="15">
        <f>ENCARREGADO!D161</f>
        <v>0</v>
      </c>
      <c r="D19" s="16">
        <f>C19*(1/(30*1200))</f>
        <v>0</v>
      </c>
    </row>
    <row r="20" spans="1:4" ht="15">
      <c r="A20" s="17" t="s">
        <v>175</v>
      </c>
      <c r="B20" s="14" t="s">
        <v>444</v>
      </c>
      <c r="C20" s="15">
        <f>'AREA INTERNA COM INSALUBRIDADE'!D165</f>
        <v>0</v>
      </c>
      <c r="D20" s="16">
        <f>C20*(1/1200)</f>
        <v>0</v>
      </c>
    </row>
    <row r="21" spans="1:4" ht="15">
      <c r="A21" s="18" t="s">
        <v>447</v>
      </c>
      <c r="B21" s="19"/>
      <c r="C21" s="20"/>
      <c r="D21" s="16">
        <f>SUM(D19:D20)</f>
        <v>0</v>
      </c>
    </row>
    <row r="22" spans="1:4" ht="15">
      <c r="A22" s="21"/>
      <c r="B22" s="21"/>
      <c r="C22" s="21"/>
      <c r="D22" s="22"/>
    </row>
    <row r="23" spans="1:4" ht="15">
      <c r="A23" s="5" t="s">
        <v>448</v>
      </c>
      <c r="B23" s="6"/>
      <c r="C23" s="6"/>
      <c r="D23" s="7"/>
    </row>
    <row r="24" spans="1:4" ht="15">
      <c r="A24" s="8" t="s">
        <v>432</v>
      </c>
      <c r="B24" s="9" t="s">
        <v>433</v>
      </c>
      <c r="C24" s="9" t="s">
        <v>434</v>
      </c>
      <c r="D24" s="9" t="s">
        <v>435</v>
      </c>
    </row>
    <row r="25" spans="1:4" ht="15">
      <c r="A25" s="10"/>
      <c r="B25" s="11" t="s">
        <v>436</v>
      </c>
      <c r="C25" s="11" t="s">
        <v>437</v>
      </c>
      <c r="D25" s="11" t="s">
        <v>438</v>
      </c>
    </row>
    <row r="26" spans="1:4" ht="15">
      <c r="A26" s="12"/>
      <c r="B26" s="8" t="s">
        <v>439</v>
      </c>
      <c r="C26" s="8" t="s">
        <v>440</v>
      </c>
      <c r="D26" s="8" t="s">
        <v>441</v>
      </c>
    </row>
    <row r="27" spans="1:4" ht="15">
      <c r="A27" s="13" t="s">
        <v>442</v>
      </c>
      <c r="B27" s="14" t="s">
        <v>449</v>
      </c>
      <c r="C27" s="15">
        <f>ENCARREGADO!D169</f>
        <v>0</v>
      </c>
      <c r="D27" s="16">
        <f>C27*(1/(30*200))</f>
        <v>0</v>
      </c>
    </row>
    <row r="28" spans="1:4" ht="15">
      <c r="A28" s="17" t="s">
        <v>175</v>
      </c>
      <c r="B28" s="14" t="s">
        <v>450</v>
      </c>
      <c r="C28" s="15">
        <f>'AREA INTERNA COM INSAL CAV'!D165</f>
        <v>0</v>
      </c>
      <c r="D28" s="16">
        <f>C28*(1/200)</f>
        <v>0</v>
      </c>
    </row>
    <row r="29" spans="1:4" ht="15">
      <c r="A29" s="18" t="s">
        <v>447</v>
      </c>
      <c r="B29" s="19"/>
      <c r="C29" s="20"/>
      <c r="D29" s="16">
        <f>SUM(D27:D28)</f>
        <v>0</v>
      </c>
    </row>
    <row r="30" spans="1:4" ht="15">
      <c r="A30" s="23"/>
      <c r="B30" s="24"/>
      <c r="C30" s="24"/>
      <c r="D30" s="25"/>
    </row>
    <row r="31" spans="1:4" ht="15">
      <c r="A31" s="5" t="s">
        <v>451</v>
      </c>
      <c r="B31" s="6"/>
      <c r="C31" s="6"/>
      <c r="D31" s="7"/>
    </row>
    <row r="32" spans="1:4" ht="15">
      <c r="A32" s="8" t="s">
        <v>432</v>
      </c>
      <c r="B32" s="9" t="s">
        <v>433</v>
      </c>
      <c r="C32" s="9" t="s">
        <v>434</v>
      </c>
      <c r="D32" s="9" t="s">
        <v>435</v>
      </c>
    </row>
    <row r="33" spans="1:4" ht="15">
      <c r="A33" s="10"/>
      <c r="B33" s="11" t="s">
        <v>436</v>
      </c>
      <c r="C33" s="11" t="s">
        <v>437</v>
      </c>
      <c r="D33" s="11" t="s">
        <v>438</v>
      </c>
    </row>
    <row r="34" spans="1:4" ht="15">
      <c r="A34" s="12"/>
      <c r="B34" s="8" t="s">
        <v>439</v>
      </c>
      <c r="C34" s="8" t="s">
        <v>440</v>
      </c>
      <c r="D34" s="8" t="s">
        <v>441</v>
      </c>
    </row>
    <row r="35" spans="1:4" ht="15">
      <c r="A35" s="13" t="s">
        <v>442</v>
      </c>
      <c r="B35" s="14" t="s">
        <v>452</v>
      </c>
      <c r="C35" s="15">
        <f>ENCARREGADO!D161</f>
        <v>0</v>
      </c>
      <c r="D35" s="16">
        <f>C35*(1/(30*3400))</f>
        <v>0</v>
      </c>
    </row>
    <row r="36" spans="1:4" ht="15">
      <c r="A36" s="17" t="s">
        <v>175</v>
      </c>
      <c r="B36" s="26" t="s">
        <v>453</v>
      </c>
      <c r="C36" s="27">
        <f>'AREA EXTERNA SEM INSALUBRIDADE'!D163</f>
        <v>0</v>
      </c>
      <c r="D36" s="16">
        <f>C36*(1/3400)</f>
        <v>0</v>
      </c>
    </row>
    <row r="37" spans="1:4" ht="15">
      <c r="A37" s="28" t="s">
        <v>445</v>
      </c>
      <c r="B37" s="29"/>
      <c r="C37" s="30"/>
      <c r="D37" s="16">
        <f>SUM(D35:D36)</f>
        <v>0</v>
      </c>
    </row>
    <row r="38" spans="1:4" ht="15">
      <c r="A38" s="31"/>
      <c r="B38" s="21"/>
      <c r="C38" s="21"/>
      <c r="D38" s="22"/>
    </row>
    <row r="39" spans="1:4" ht="15">
      <c r="A39" s="21"/>
      <c r="B39" s="21"/>
      <c r="C39" s="21"/>
      <c r="D39" s="22"/>
    </row>
    <row r="40" spans="1:4" ht="15">
      <c r="A40" s="5" t="s">
        <v>454</v>
      </c>
      <c r="B40" s="6"/>
      <c r="C40" s="6"/>
      <c r="D40" s="7"/>
    </row>
    <row r="41" spans="1:4" ht="15">
      <c r="A41" s="32" t="s">
        <v>455</v>
      </c>
      <c r="B41" s="32" t="s">
        <v>456</v>
      </c>
      <c r="C41" s="32" t="s">
        <v>457</v>
      </c>
      <c r="D41" s="32" t="s">
        <v>435</v>
      </c>
    </row>
    <row r="42" spans="1:4" ht="15">
      <c r="A42" s="32"/>
      <c r="B42" s="32"/>
      <c r="C42" s="32"/>
      <c r="D42" s="32"/>
    </row>
    <row r="43" spans="1:4" ht="15">
      <c r="A43" s="32"/>
      <c r="B43" s="32" t="s">
        <v>458</v>
      </c>
      <c r="C43" s="32" t="s">
        <v>459</v>
      </c>
      <c r="D43" s="32" t="s">
        <v>460</v>
      </c>
    </row>
    <row r="44" spans="1:4" ht="15">
      <c r="A44" s="33" t="s">
        <v>461</v>
      </c>
      <c r="B44" s="34">
        <f>D12</f>
        <v>0</v>
      </c>
      <c r="C44" s="35">
        <v>10960.81</v>
      </c>
      <c r="D44" s="36">
        <f>B44*C44</f>
        <v>0</v>
      </c>
    </row>
    <row r="45" spans="1:4" ht="15">
      <c r="A45" s="33" t="s">
        <v>462</v>
      </c>
      <c r="B45" s="34">
        <f>D21</f>
        <v>0</v>
      </c>
      <c r="C45" s="35">
        <v>976.25</v>
      </c>
      <c r="D45" s="36">
        <f>B45*C45</f>
        <v>0</v>
      </c>
    </row>
    <row r="46" spans="1:4" ht="15">
      <c r="A46" s="33" t="s">
        <v>463</v>
      </c>
      <c r="B46" s="34">
        <f>D29</f>
        <v>0</v>
      </c>
      <c r="C46" s="37">
        <v>600.19</v>
      </c>
      <c r="D46" s="36">
        <f>B46*C46</f>
        <v>0</v>
      </c>
    </row>
    <row r="47" spans="1:8" ht="15">
      <c r="A47" s="38" t="s">
        <v>464</v>
      </c>
      <c r="B47" s="39">
        <f>D37</f>
        <v>0</v>
      </c>
      <c r="C47" s="40">
        <v>3964.31</v>
      </c>
      <c r="D47" s="41">
        <f>B47*C47</f>
        <v>0</v>
      </c>
      <c r="F47" s="42"/>
      <c r="H47" s="43"/>
    </row>
    <row r="48" spans="1:8" ht="15">
      <c r="A48" s="44" t="s">
        <v>465</v>
      </c>
      <c r="B48" s="45"/>
      <c r="C48" s="46"/>
      <c r="D48" s="47">
        <f>SUM(D44:D47)</f>
        <v>0</v>
      </c>
      <c r="F48" s="42"/>
      <c r="H48" s="43"/>
    </row>
    <row r="49" spans="1:8" ht="15">
      <c r="A49" s="44" t="s">
        <v>466</v>
      </c>
      <c r="B49" s="45"/>
      <c r="C49" s="46"/>
      <c r="D49" s="47"/>
      <c r="F49" s="42"/>
      <c r="H49" s="43"/>
    </row>
    <row r="50" spans="1:8" ht="15">
      <c r="A50" s="48"/>
      <c r="B50" s="48"/>
      <c r="C50" s="48"/>
      <c r="D50" s="49"/>
      <c r="F50" s="42"/>
      <c r="H50" s="43"/>
    </row>
    <row r="52" spans="1:4" ht="15">
      <c r="A52" s="50" t="s">
        <v>467</v>
      </c>
      <c r="B52" s="51"/>
      <c r="C52" s="51"/>
      <c r="D52" s="52"/>
    </row>
  </sheetData>
  <sheetProtection/>
  <mergeCells count="23">
    <mergeCell ref="A1:D1"/>
    <mergeCell ref="A2:D2"/>
    <mergeCell ref="A4:D4"/>
    <mergeCell ref="A6:D6"/>
    <mergeCell ref="A12:C12"/>
    <mergeCell ref="A15:D15"/>
    <mergeCell ref="A21:C21"/>
    <mergeCell ref="A23:D23"/>
    <mergeCell ref="A29:C29"/>
    <mergeCell ref="A31:D31"/>
    <mergeCell ref="A37:C37"/>
    <mergeCell ref="A40:D40"/>
    <mergeCell ref="A48:C48"/>
    <mergeCell ref="A49:C49"/>
    <mergeCell ref="A52:D52"/>
    <mergeCell ref="A7:A9"/>
    <mergeCell ref="A16:A18"/>
    <mergeCell ref="A24:A26"/>
    <mergeCell ref="A32:A34"/>
    <mergeCell ref="A41:A43"/>
    <mergeCell ref="B41:B42"/>
    <mergeCell ref="C41:C42"/>
    <mergeCell ref="D41:D42"/>
  </mergeCells>
  <printOptions/>
  <pageMargins left="0.5118110236220472" right="0.5118110236220472" top="0.7874015748031497" bottom="0.7874015748031497" header="0.31496062992125984" footer="0.31496062992125984"/>
  <pageSetup orientation="portrait" paperSize="9" scale="75"/>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Falcão</dc:creator>
  <cp:keywords/>
  <dc:description/>
  <cp:lastModifiedBy>User</cp:lastModifiedBy>
  <cp:lastPrinted>2019-09-16T17:56:08Z</cp:lastPrinted>
  <dcterms:created xsi:type="dcterms:W3CDTF">2013-02-01T11:04:27Z</dcterms:created>
  <dcterms:modified xsi:type="dcterms:W3CDTF">2022-08-01T12:37:48Z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1046</vt:i4>
  </property>
  <property fmtid="{D5CDD505-2E9C-101B-9397-08002B2CF9AE}" pid="3" name="I">
    <vt:lpwstr>EC367048EE5F43E3BDEECB5D20B5110B</vt:lpwstr>
  </property>
  <property fmtid="{D5CDD505-2E9C-101B-9397-08002B2CF9AE}" pid="4" name="KSOProductBuildV">
    <vt:lpwstr>1046-11.2.0.10451</vt:lpwstr>
  </property>
</Properties>
</file>