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870" windowWidth="19440" windowHeight="727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<sst xmlns="http://schemas.openxmlformats.org/spreadsheetml/2006/main" count="111" uniqueCount="108">
  <si>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Trabalhos completos INTERNACIONAIS (até 10)</t>
  </si>
  <si>
    <t>Trabalhos completos NACIONAIS (até 10)</t>
  </si>
  <si>
    <t>Resumos expandidos com 3 ou mais páginas internacionais (até 5)</t>
  </si>
  <si>
    <t>Resumos expandidos com 3 ou mais páginas nacionais  (até 5)</t>
  </si>
  <si>
    <t>Resumos  em congressos nacionais e internacionais (até 5)</t>
  </si>
  <si>
    <t>4. Livros e capítulos de livros</t>
  </si>
  <si>
    <t>Autoria de livro da área de conhecimento do pesquisador e de responsabilidade de editora (até 2)</t>
  </si>
  <si>
    <t>Capítulo de livro da área de conhecimento do pesquisador e de responsabilidade de editora (até 5)</t>
  </si>
  <si>
    <t>Organização ou editoração de livros (até 2)</t>
  </si>
  <si>
    <t>5. Patentes</t>
  </si>
  <si>
    <t>6. Orientação e supervisão</t>
  </si>
  <si>
    <t>Dissertações de mestrado orientadas e aprovadas (até 10)</t>
  </si>
  <si>
    <t>Teses de doutorado orientadas e aprovadas (até 5)</t>
  </si>
  <si>
    <t>Dissertações de mestrado co-orientadas e aprovadas (até 5)</t>
  </si>
  <si>
    <t>Teses de doutorado co-orientadas e aprovadas (até 3)</t>
  </si>
  <si>
    <t>Monografias em curso de especialização (até 10)</t>
  </si>
  <si>
    <t>Mestrado em andamento (até 4)</t>
  </si>
  <si>
    <t>Doutorado em andamento (até 4)</t>
  </si>
  <si>
    <t>Co-orientação de mestrado em andamento (até 2)</t>
  </si>
  <si>
    <t>Co-orientação de doutorado em andamento (até 2)</t>
  </si>
  <si>
    <t>Supervisão de Pós-doutorado e bolsistas DTI (até 5)</t>
  </si>
  <si>
    <t>Nível 1A</t>
  </si>
  <si>
    <t>Nível 2</t>
  </si>
  <si>
    <t>Nível 1B</t>
  </si>
  <si>
    <t>Nível 1C</t>
  </si>
  <si>
    <t>Nível 1D</t>
  </si>
  <si>
    <t>Conceito CAPES 6</t>
  </si>
  <si>
    <t>Conceito CAPES 4</t>
  </si>
  <si>
    <t>Conceito CAPES 3</t>
  </si>
  <si>
    <t>Professor solicitante:</t>
  </si>
  <si>
    <t>TOTAL DE PONTOS DO LATTES:</t>
  </si>
  <si>
    <t>Valor</t>
  </si>
  <si>
    <t>Quant</t>
  </si>
  <si>
    <t>Peso</t>
  </si>
  <si>
    <t>Conceito CAPES 7</t>
  </si>
  <si>
    <t>Conceito CAPES 5</t>
  </si>
  <si>
    <t>2. Artigos de divulgação científica e tecnológica</t>
  </si>
  <si>
    <t>Número de artigos (até 5)</t>
  </si>
  <si>
    <t>Qualis A1 e A2</t>
  </si>
  <si>
    <t>Qualis B1 e B2</t>
  </si>
  <si>
    <t>Qualis B3</t>
  </si>
  <si>
    <t>Qualis B4</t>
  </si>
  <si>
    <t>Qualis B5</t>
  </si>
  <si>
    <t>Qualis C (até 5)</t>
  </si>
  <si>
    <t>Número de patentes</t>
  </si>
  <si>
    <t>1. Artigos publicados em periódicos especializados indexados</t>
  </si>
  <si>
    <t>Selecione</t>
  </si>
  <si>
    <t>Área de avaliação da CAPES:</t>
  </si>
  <si>
    <t>3. Trabalhos publicados em anais de congressos e eventos e traduções</t>
  </si>
  <si>
    <t>Traduções (até 10)</t>
  </si>
  <si>
    <t>Orientação de alunos de graduação, monitoria, PIBITI, estágio curricular e iniciação científica  (até 10)</t>
  </si>
  <si>
    <t>7. Outras atividades</t>
  </si>
  <si>
    <t>Aulas na graduação (informar o número de créditos, limitado a 10)</t>
  </si>
  <si>
    <t>8. Bolsa de produtividade em pesquisa ou desenvolvimento tecnológico (clique abaixo e selecione o nível da bolsa, caso possua)</t>
  </si>
  <si>
    <t>9. Participação em cursos de pós-graduação como permanente (clique abaixo e selecione o conceito do curso mais relevante)</t>
  </si>
  <si>
    <t>ADMINISTRAÇÃO, CIÊNCIAS CONTÁBEIS E TURISMO</t>
  </si>
  <si>
    <t>ANTROPOLOGIA / ARQUEOLOGIA</t>
  </si>
  <si>
    <t>ARQUITETURA E URBANISMO</t>
  </si>
  <si>
    <t>ARTES / MÚSICA</t>
  </si>
  <si>
    <t>ASTRONOMIA / 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</si>
  <si>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</si>
  <si>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</si>
  <si>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</si>
  <si>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</si>
  <si>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</si>
  <si>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</si>
  <si>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</si>
  <si>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</si>
  <si>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</si>
  <si>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</si>
  <si>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</si>
  <si>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</si>
  <si>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</si>
  <si>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</si>
  <si>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</si>
  <si>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</si>
  <si>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</si>
  <si>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</si>
  <si>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</si>
  <si>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</si>
  <si>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</si>
  <si>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</si>
  <si>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 / TEOLOGIA: SUBCOMISSÃO FILOSOFIA</t>
  </si>
  <si>
    <t>FILOSOFIA / TEOLOGIA: SUBCOMISSÃO TEOLOGIA</t>
  </si>
  <si>
    <t>GEOCIÊNCIAS</t>
  </si>
  <si>
    <t>GEOGRAFIA</t>
  </si>
  <si>
    <t>HISTÓRIA</t>
  </si>
  <si>
    <t>INTERDISCIPLINAR</t>
  </si>
  <si>
    <t>LETRAS / LINGUÍSTICA</t>
  </si>
  <si>
    <t>MATEMÁTICA / 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</si>
  <si>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</si>
  <si>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</si>
  <si>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</si>
  <si>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</si>
  <si>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</si>
  <si>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</si>
  <si>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</si>
  <si>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</si>
  <si>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</si>
  <si>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</si>
  <si>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</si>
  <si>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</si>
  <si>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</si>
  <si>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</si>
  <si>
    <t>Participações em bancas examinadoras – concursos, graduação e pós-graduação (até 10)</t>
  </si>
  <si>
    <t>FORMULÁRIO SÍNTESE DO LATTES -  PIBITI 2019/2020</t>
  </si>
  <si>
    <t>Produção científica e tecnológica, bem como esforço de formação de recursos humanos, nos últimos cinco anos (desde 2014):</t>
  </si>
  <si>
    <t>Recife, ______ de ______________ de 2019.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</si>
</sst>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000&quot;.&quot;000&quot;.&quot;000\-00"/>
    <numFmt numFmtId="166" formatCode="0.0"/>
    <numFmt numFmtId="167" formatCode="#,##0.0"/>
  </numFmts>
  <fonts count="45">
    <font>
      <sz val="10"/>
      <color rgb="FF000000"/>
      <name val="Arial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44" fillId="0" borderId="0" xfId="0" applyFont="1" applyBorder="1" applyAlignment="1" applyProtection="1">
      <alignment vertical="center"/>
      <protection hidden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166" fontId="5" fillId="0" borderId="16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hidden="1"/>
    </xf>
    <xf numFmtId="166" fontId="5" fillId="0" borderId="14" xfId="0" applyNumberFormat="1" applyFont="1" applyFill="1" applyBorder="1" applyAlignment="1" applyProtection="1">
      <alignment horizontal="right" vertical="center"/>
      <protection hidden="1"/>
    </xf>
    <xf numFmtId="166" fontId="5" fillId="0" borderId="15" xfId="0" applyNumberFormat="1" applyFont="1" applyFill="1" applyBorder="1" applyAlignment="1" applyProtection="1">
      <alignment horizontal="right" vertical="center"/>
      <protection hidden="1"/>
    </xf>
    <xf numFmtId="2" fontId="5" fillId="0" borderId="20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 applyProtection="1">
      <alignment horizontal="right" vertical="center"/>
      <protection hidden="1"/>
    </xf>
    <xf numFmtId="166" fontId="5" fillId="0" borderId="11" xfId="0" applyNumberFormat="1" applyFont="1" applyFill="1" applyBorder="1" applyAlignment="1" applyProtection="1">
      <alignment horizontal="right" vertical="center"/>
      <protection hidden="1"/>
    </xf>
    <xf numFmtId="166" fontId="5" fillId="0" borderId="21" xfId="0" applyNumberFormat="1" applyFont="1" applyFill="1" applyBorder="1" applyAlignment="1" applyProtection="1">
      <alignment horizontal="right" vertical="center"/>
      <protection hidden="1"/>
    </xf>
    <xf numFmtId="166" fontId="5" fillId="0" borderId="19" xfId="0" applyNumberFormat="1" applyFont="1" applyFill="1" applyBorder="1" applyAlignment="1" applyProtection="1">
      <alignment horizontal="right" vertical="center"/>
      <protection hidden="1"/>
    </xf>
    <xf numFmtId="166" fontId="5" fillId="0" borderId="20" xfId="0" applyNumberFormat="1" applyFont="1" applyFill="1" applyBorder="1" applyAlignment="1" applyProtection="1">
      <alignment horizontal="right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left" vertical="center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2" fontId="5" fillId="0" borderId="2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19050</xdr:rowOff>
    </xdr:from>
    <xdr:to>
      <xdr:col>26</xdr:col>
      <xdr:colOff>142875</xdr:colOff>
      <xdr:row>3</xdr:row>
      <xdr:rowOff>171450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0</xdr:row>
      <xdr:rowOff>19050</xdr:rowOff>
    </xdr:from>
    <xdr:to>
      <xdr:col>6</xdr:col>
      <xdr:colOff>200025</xdr:colOff>
      <xdr:row>3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GridLines="0" tabSelected="1" zoomScalePageLayoutView="0" workbookViewId="0" topLeftCell="A1">
      <selection activeCell="G7" sqref="G7:AA7"/>
    </sheetView>
  </sheetViews>
  <sheetFormatPr defaultColWidth="14.421875" defaultRowHeight="15.75" customHeight="1"/>
  <cols>
    <col min="1" max="1" width="1.28515625" style="1" customWidth="1"/>
    <col min="2" max="7" width="4.140625" style="0" customWidth="1"/>
    <col min="8" max="8" width="4.28125" style="0" customWidth="1"/>
    <col min="9" max="15" width="4.28125" style="1" customWidth="1"/>
    <col min="16" max="21" width="4.28125" style="0" customWidth="1"/>
    <col min="22" max="22" width="4.140625" style="1" customWidth="1"/>
    <col min="23" max="27" width="4.140625" style="0" customWidth="1"/>
    <col min="28" max="28" width="1.28515625" style="1" customWidth="1"/>
    <col min="29" max="29" width="17.00390625" style="0" hidden="1" customWidth="1"/>
    <col min="30" max="30" width="3.00390625" style="0" hidden="1" customWidth="1"/>
  </cols>
  <sheetData>
    <row r="1" spans="1:30" ht="16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5"/>
      <c r="AD1" s="25"/>
    </row>
    <row r="2" spans="1:30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5"/>
      <c r="AD2" s="25"/>
    </row>
    <row r="3" spans="1:30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5"/>
      <c r="AD3" s="25"/>
    </row>
    <row r="4" spans="1:30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5"/>
      <c r="AD4" s="25"/>
    </row>
    <row r="5" spans="1:30" ht="15.75">
      <c r="A5" s="2"/>
      <c r="B5" s="82" t="s">
        <v>105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1"/>
      <c r="AC5" s="25"/>
      <c r="AD5" s="25"/>
    </row>
    <row r="6" spans="1:30" s="1" customFormat="1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25"/>
      <c r="AD6" s="25"/>
    </row>
    <row r="7" spans="1:30" s="1" customFormat="1" ht="15">
      <c r="A7" s="17"/>
      <c r="B7" s="27" t="s">
        <v>29</v>
      </c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18"/>
      <c r="AC7" s="25"/>
      <c r="AD7" s="25"/>
    </row>
    <row r="8" spans="1:30" s="1" customFormat="1" ht="13.5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8"/>
      <c r="AC8" s="25"/>
      <c r="AD8" s="25"/>
    </row>
    <row r="9" spans="1:30" s="1" customFormat="1" ht="15">
      <c r="A9" s="17"/>
      <c r="B9" s="27" t="s">
        <v>47</v>
      </c>
      <c r="C9" s="28"/>
      <c r="D9" s="28"/>
      <c r="E9" s="28"/>
      <c r="F9" s="28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18"/>
      <c r="AC9" s="25"/>
      <c r="AD9" s="25"/>
    </row>
    <row r="10" spans="1:3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2"/>
      <c r="AC10" s="25"/>
      <c r="AD10" s="25"/>
    </row>
    <row r="11" spans="1:30" s="1" customFormat="1" ht="15" customHeight="1">
      <c r="A11" s="16"/>
      <c r="B11" s="84" t="s">
        <v>106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16"/>
      <c r="AC11" s="25"/>
      <c r="AD11" s="25"/>
    </row>
    <row r="12" spans="1:30" ht="13.5">
      <c r="A12" s="2"/>
      <c r="B12" s="51" t="s">
        <v>45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4" t="s">
        <v>32</v>
      </c>
      <c r="W12" s="54"/>
      <c r="X12" s="54" t="s">
        <v>33</v>
      </c>
      <c r="Y12" s="54"/>
      <c r="Z12" s="54" t="s">
        <v>31</v>
      </c>
      <c r="AA12" s="54"/>
      <c r="AB12" s="2"/>
      <c r="AC12" s="25"/>
      <c r="AD12" s="25"/>
    </row>
    <row r="13" spans="1:30" ht="13.5">
      <c r="A13" s="2"/>
      <c r="B13" s="49" t="s">
        <v>38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80"/>
      <c r="W13" s="81"/>
      <c r="X13" s="48">
        <v>15</v>
      </c>
      <c r="Y13" s="48"/>
      <c r="Z13" s="56">
        <f>X13*V13</f>
        <v>0</v>
      </c>
      <c r="AA13" s="57"/>
      <c r="AB13" s="2"/>
      <c r="AC13" s="25" t="s">
        <v>46</v>
      </c>
      <c r="AD13" s="25">
        <v>0</v>
      </c>
    </row>
    <row r="14" spans="1:30" ht="13.5">
      <c r="A14" s="2"/>
      <c r="B14" s="31" t="s">
        <v>39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52"/>
      <c r="W14" s="53"/>
      <c r="X14" s="34">
        <v>10</v>
      </c>
      <c r="Y14" s="34"/>
      <c r="Z14" s="61">
        <f>X14*V14</f>
        <v>0</v>
      </c>
      <c r="AA14" s="62"/>
      <c r="AB14" s="2"/>
      <c r="AC14" s="25" t="s">
        <v>21</v>
      </c>
      <c r="AD14" s="25">
        <v>50</v>
      </c>
    </row>
    <row r="15" spans="1:30" ht="13.5">
      <c r="A15" s="2"/>
      <c r="B15" s="31" t="s">
        <v>40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52"/>
      <c r="W15" s="53"/>
      <c r="X15" s="34">
        <v>6</v>
      </c>
      <c r="Y15" s="34"/>
      <c r="Z15" s="61">
        <f>X15*V15</f>
        <v>0</v>
      </c>
      <c r="AA15" s="62"/>
      <c r="AB15" s="2"/>
      <c r="AC15" s="25" t="s">
        <v>23</v>
      </c>
      <c r="AD15" s="25">
        <v>45</v>
      </c>
    </row>
    <row r="16" spans="1:30" ht="13.5">
      <c r="A16" s="2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52"/>
      <c r="W16" s="53"/>
      <c r="X16" s="34">
        <v>4</v>
      </c>
      <c r="Y16" s="34"/>
      <c r="Z16" s="61">
        <f>X16*V16</f>
        <v>0</v>
      </c>
      <c r="AA16" s="62"/>
      <c r="AB16" s="2"/>
      <c r="AC16" s="25" t="s">
        <v>24</v>
      </c>
      <c r="AD16" s="25">
        <v>40</v>
      </c>
    </row>
    <row r="17" spans="1:30" ht="13.5">
      <c r="A17" s="2"/>
      <c r="B17" s="31" t="s">
        <v>42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52"/>
      <c r="W17" s="53"/>
      <c r="X17" s="34">
        <v>2</v>
      </c>
      <c r="Y17" s="34"/>
      <c r="Z17" s="61">
        <f>X17*V17</f>
        <v>0</v>
      </c>
      <c r="AA17" s="62"/>
      <c r="AB17" s="2"/>
      <c r="AC17" s="25" t="s">
        <v>25</v>
      </c>
      <c r="AD17" s="25">
        <v>35</v>
      </c>
    </row>
    <row r="18" spans="1:30" ht="13.5">
      <c r="A18" s="2"/>
      <c r="B18" s="55" t="s">
        <v>43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32"/>
      <c r="W18" s="33"/>
      <c r="X18" s="60">
        <v>1</v>
      </c>
      <c r="Y18" s="60"/>
      <c r="Z18" s="58">
        <f>X18*MIN(V18*1,5)</f>
        <v>0</v>
      </c>
      <c r="AA18" s="59"/>
      <c r="AB18" s="2"/>
      <c r="AC18" s="25" t="s">
        <v>22</v>
      </c>
      <c r="AD18" s="25">
        <v>30</v>
      </c>
    </row>
    <row r="19" spans="1:30" s="1" customFormat="1" ht="13.5">
      <c r="A19" s="2"/>
      <c r="B19" s="42" t="s">
        <v>36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21"/>
      <c r="W19" s="21"/>
      <c r="X19" s="21"/>
      <c r="Y19" s="21"/>
      <c r="Z19" s="21"/>
      <c r="AA19" s="22"/>
      <c r="AB19" s="2"/>
      <c r="AC19" s="25"/>
      <c r="AD19" s="25"/>
    </row>
    <row r="20" spans="1:30" s="1" customFormat="1" ht="13.5">
      <c r="A20" s="2"/>
      <c r="B20" s="67" t="s">
        <v>37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83"/>
      <c r="V20" s="32"/>
      <c r="W20" s="33"/>
      <c r="X20" s="79">
        <v>0.5</v>
      </c>
      <c r="Y20" s="79"/>
      <c r="Z20" s="63">
        <f>X20*MIN(V20*1,5)</f>
        <v>0</v>
      </c>
      <c r="AA20" s="63"/>
      <c r="AB20" s="2"/>
      <c r="AC20" s="25" t="s">
        <v>46</v>
      </c>
      <c r="AD20" s="25">
        <v>0</v>
      </c>
    </row>
    <row r="21" spans="1:30" s="1" customFormat="1" ht="13.5">
      <c r="A21" s="2"/>
      <c r="B21" s="42" t="s">
        <v>48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21"/>
      <c r="W21" s="21"/>
      <c r="X21" s="21"/>
      <c r="Y21" s="21"/>
      <c r="Z21" s="21"/>
      <c r="AA21" s="22"/>
      <c r="AB21" s="2"/>
      <c r="AC21" s="25" t="s">
        <v>34</v>
      </c>
      <c r="AD21" s="25">
        <v>7</v>
      </c>
    </row>
    <row r="22" spans="1:30" s="1" customFormat="1" ht="13.5">
      <c r="A22" s="2"/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32"/>
      <c r="W22" s="33"/>
      <c r="X22" s="48">
        <v>1.5</v>
      </c>
      <c r="Y22" s="48"/>
      <c r="Z22" s="64">
        <f>X22*MIN(V22*1,10)</f>
        <v>0</v>
      </c>
      <c r="AA22" s="64"/>
      <c r="AB22" s="2"/>
      <c r="AC22" s="25" t="s">
        <v>26</v>
      </c>
      <c r="AD22" s="25">
        <v>6</v>
      </c>
    </row>
    <row r="23" spans="1:30" s="1" customFormat="1" ht="13.5">
      <c r="A23" s="2"/>
      <c r="B23" s="31" t="s">
        <v>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3"/>
      <c r="X23" s="34">
        <v>1</v>
      </c>
      <c r="Y23" s="34"/>
      <c r="Z23" s="35">
        <f>X23*MIN(V23*1,10)</f>
        <v>0</v>
      </c>
      <c r="AA23" s="35"/>
      <c r="AB23" s="2"/>
      <c r="AC23" s="25" t="s">
        <v>35</v>
      </c>
      <c r="AD23" s="25">
        <v>5</v>
      </c>
    </row>
    <row r="24" spans="1:30" s="1" customFormat="1" ht="13.5">
      <c r="A24" s="2"/>
      <c r="B24" s="31" t="s">
        <v>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3"/>
      <c r="X24" s="34">
        <v>1</v>
      </c>
      <c r="Y24" s="34"/>
      <c r="Z24" s="35">
        <f>X24*MIN(V24*1,5)</f>
        <v>0</v>
      </c>
      <c r="AA24" s="35"/>
      <c r="AB24" s="2"/>
      <c r="AC24" s="25" t="s">
        <v>27</v>
      </c>
      <c r="AD24" s="25">
        <v>4</v>
      </c>
    </row>
    <row r="25" spans="1:30" s="1" customFormat="1" ht="13.5">
      <c r="A25" s="2"/>
      <c r="B25" s="31" t="s">
        <v>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3"/>
      <c r="X25" s="34">
        <v>0.5</v>
      </c>
      <c r="Y25" s="34"/>
      <c r="Z25" s="35">
        <f>X25*MIN(V25*1,5)</f>
        <v>0</v>
      </c>
      <c r="AA25" s="35"/>
      <c r="AB25" s="2"/>
      <c r="AC25" s="25" t="s">
        <v>28</v>
      </c>
      <c r="AD25" s="25">
        <v>3</v>
      </c>
    </row>
    <row r="26" spans="1:30" s="1" customFormat="1" ht="13.5">
      <c r="A26" s="2"/>
      <c r="B26" s="55" t="s">
        <v>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32"/>
      <c r="W26" s="33"/>
      <c r="X26" s="60">
        <v>0.5</v>
      </c>
      <c r="Y26" s="60"/>
      <c r="Z26" s="65">
        <f>X26*MIN(V26*1,5)</f>
        <v>0</v>
      </c>
      <c r="AA26" s="65"/>
      <c r="AB26" s="2"/>
      <c r="AC26" s="25"/>
      <c r="AD26" s="25"/>
    </row>
    <row r="27" spans="1:30" s="1" customFormat="1" ht="13.5">
      <c r="A27" s="2"/>
      <c r="B27" s="31" t="s">
        <v>49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3"/>
      <c r="X27" s="34">
        <v>1</v>
      </c>
      <c r="Y27" s="34"/>
      <c r="Z27" s="35">
        <f>X27*MIN(V27*1,10)</f>
        <v>0</v>
      </c>
      <c r="AA27" s="35"/>
      <c r="AB27" s="2"/>
      <c r="AC27" s="25" t="s">
        <v>55</v>
      </c>
      <c r="AD27" s="25"/>
    </row>
    <row r="28" spans="1:30" s="1" customFormat="1" ht="13.5">
      <c r="A28" s="2"/>
      <c r="B28" s="51" t="s">
        <v>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42"/>
      <c r="V28" s="21"/>
      <c r="W28" s="21"/>
      <c r="X28" s="23"/>
      <c r="Y28" s="21"/>
      <c r="Z28" s="21"/>
      <c r="AA28" s="22"/>
      <c r="AB28" s="2"/>
      <c r="AC28" s="25" t="s">
        <v>56</v>
      </c>
      <c r="AD28" s="25"/>
    </row>
    <row r="29" spans="1:30" s="1" customFormat="1" ht="13.5">
      <c r="A29" s="2"/>
      <c r="B29" s="49" t="s">
        <v>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2"/>
      <c r="W29" s="53"/>
      <c r="X29" s="48">
        <v>10</v>
      </c>
      <c r="Y29" s="48"/>
      <c r="Z29" s="64">
        <f>X29*MIN(V29*1,2)</f>
        <v>0</v>
      </c>
      <c r="AA29" s="64"/>
      <c r="AB29" s="2"/>
      <c r="AC29" s="25" t="s">
        <v>57</v>
      </c>
      <c r="AD29" s="25"/>
    </row>
    <row r="30" spans="1:30" s="1" customFormat="1" ht="13.5">
      <c r="A30" s="2"/>
      <c r="B30" s="31" t="s">
        <v>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52"/>
      <c r="W30" s="53"/>
      <c r="X30" s="34">
        <v>6</v>
      </c>
      <c r="Y30" s="34"/>
      <c r="Z30" s="35">
        <f>X30*MIN(V30*1,2)</f>
        <v>0</v>
      </c>
      <c r="AA30" s="35"/>
      <c r="AB30" s="2"/>
      <c r="AC30" s="25" t="s">
        <v>58</v>
      </c>
      <c r="AD30" s="25"/>
    </row>
    <row r="31" spans="1:30" s="1" customFormat="1" ht="13.5">
      <c r="A31" s="2"/>
      <c r="B31" s="55" t="s">
        <v>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2"/>
      <c r="W31" s="53"/>
      <c r="X31" s="60">
        <v>2</v>
      </c>
      <c r="Y31" s="60"/>
      <c r="Z31" s="65">
        <f>X31*MIN(V31*1,5)</f>
        <v>0</v>
      </c>
      <c r="AA31" s="65"/>
      <c r="AB31" s="2"/>
      <c r="AC31" s="25" t="s">
        <v>59</v>
      </c>
      <c r="AD31" s="25"/>
    </row>
    <row r="32" spans="1:30" s="1" customFormat="1" ht="13.5">
      <c r="A32" s="2"/>
      <c r="B32" s="42" t="s">
        <v>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21"/>
      <c r="W32" s="21"/>
      <c r="X32" s="23"/>
      <c r="Y32" s="21"/>
      <c r="Z32" s="21"/>
      <c r="AA32" s="22"/>
      <c r="AB32" s="2"/>
      <c r="AC32" s="25" t="s">
        <v>60</v>
      </c>
      <c r="AD32" s="25"/>
    </row>
    <row r="33" spans="1:30" s="1" customFormat="1" ht="13.5">
      <c r="A33" s="2"/>
      <c r="B33" s="67" t="s">
        <v>44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6"/>
      <c r="W33" s="66"/>
      <c r="X33" s="60">
        <v>20</v>
      </c>
      <c r="Y33" s="60"/>
      <c r="Z33" s="65">
        <f>X33*V33</f>
        <v>0</v>
      </c>
      <c r="AA33" s="65"/>
      <c r="AB33" s="2"/>
      <c r="AC33" s="25" t="s">
        <v>61</v>
      </c>
      <c r="AD33" s="25"/>
    </row>
    <row r="34" spans="1:30" s="1" customFormat="1" ht="13.5">
      <c r="A34" s="2"/>
      <c r="B34" s="42" t="s">
        <v>10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21"/>
      <c r="X34" s="21"/>
      <c r="Y34" s="21"/>
      <c r="Z34" s="21"/>
      <c r="AA34" s="22"/>
      <c r="AB34" s="2"/>
      <c r="AC34" s="25" t="s">
        <v>62</v>
      </c>
      <c r="AD34" s="25"/>
    </row>
    <row r="35" spans="1:30" s="1" customFormat="1" ht="13.5">
      <c r="A35" s="2"/>
      <c r="B35" s="39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2"/>
      <c r="W35" s="33"/>
      <c r="X35" s="34">
        <v>4</v>
      </c>
      <c r="Y35" s="34"/>
      <c r="Z35" s="35">
        <f>X35*MIN(V35*1,10)</f>
        <v>0</v>
      </c>
      <c r="AA35" s="35"/>
      <c r="AB35" s="2"/>
      <c r="AC35" s="25" t="s">
        <v>63</v>
      </c>
      <c r="AD35" s="25"/>
    </row>
    <row r="36" spans="1:30" s="1" customFormat="1" ht="13.5">
      <c r="A36" s="2"/>
      <c r="B36" s="39" t="s">
        <v>12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52"/>
      <c r="W36" s="53"/>
      <c r="X36" s="34">
        <v>8</v>
      </c>
      <c r="Y36" s="34"/>
      <c r="Z36" s="35">
        <f>X36*MIN(V36*1,5)</f>
        <v>0</v>
      </c>
      <c r="AA36" s="35"/>
      <c r="AB36" s="2"/>
      <c r="AC36" s="25" t="s">
        <v>64</v>
      </c>
      <c r="AD36" s="25"/>
    </row>
    <row r="37" spans="1:30" s="1" customFormat="1" ht="13.5">
      <c r="A37" s="2"/>
      <c r="B37" s="39" t="s">
        <v>13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52"/>
      <c r="W37" s="53"/>
      <c r="X37" s="34">
        <v>1.5</v>
      </c>
      <c r="Y37" s="34"/>
      <c r="Z37" s="35">
        <f>X37*MIN(V37*1,5)</f>
        <v>0</v>
      </c>
      <c r="AA37" s="35"/>
      <c r="AB37" s="2"/>
      <c r="AC37" s="25" t="s">
        <v>65</v>
      </c>
      <c r="AD37" s="25"/>
    </row>
    <row r="38" spans="1:30" s="1" customFormat="1" ht="13.5">
      <c r="A38" s="2"/>
      <c r="B38" s="39" t="s">
        <v>14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52"/>
      <c r="W38" s="53"/>
      <c r="X38" s="34">
        <v>3</v>
      </c>
      <c r="Y38" s="34"/>
      <c r="Z38" s="35">
        <f>X38*MIN(V38*1,3)</f>
        <v>0</v>
      </c>
      <c r="AA38" s="35"/>
      <c r="AB38" s="2"/>
      <c r="AC38" s="25" t="s">
        <v>66</v>
      </c>
      <c r="AD38" s="25"/>
    </row>
    <row r="39" spans="1:30" s="1" customFormat="1" ht="13.5">
      <c r="A39" s="2"/>
      <c r="B39" s="76" t="s">
        <v>50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  <c r="V39" s="32"/>
      <c r="W39" s="33"/>
      <c r="X39" s="34">
        <v>0.5</v>
      </c>
      <c r="Y39" s="34"/>
      <c r="Z39" s="35">
        <f>X39*MIN(V39*1,10)</f>
        <v>0</v>
      </c>
      <c r="AA39" s="35"/>
      <c r="AB39" s="2"/>
      <c r="AC39" s="25" t="s">
        <v>67</v>
      </c>
      <c r="AD39" s="25"/>
    </row>
    <row r="40" spans="1:30" s="1" customFormat="1" ht="13.5">
      <c r="A40" s="2"/>
      <c r="B40" s="39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32"/>
      <c r="W40" s="33"/>
      <c r="X40" s="34">
        <v>0.5</v>
      </c>
      <c r="Y40" s="34"/>
      <c r="Z40" s="35">
        <f>X40*MIN(V40*1,10)</f>
        <v>0</v>
      </c>
      <c r="AA40" s="35"/>
      <c r="AB40" s="2"/>
      <c r="AC40" s="25" t="s">
        <v>68</v>
      </c>
      <c r="AD40" s="25"/>
    </row>
    <row r="41" spans="1:30" s="1" customFormat="1" ht="13.5">
      <c r="A41" s="2"/>
      <c r="B41" s="39" t="s">
        <v>16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52"/>
      <c r="W41" s="53"/>
      <c r="X41" s="34">
        <v>1</v>
      </c>
      <c r="Y41" s="34"/>
      <c r="Z41" s="35">
        <f>X41*MIN(V41*1,4)</f>
        <v>0</v>
      </c>
      <c r="AA41" s="35"/>
      <c r="AB41" s="2"/>
      <c r="AC41" s="25" t="s">
        <v>69</v>
      </c>
      <c r="AD41" s="25"/>
    </row>
    <row r="42" spans="1:30" s="1" customFormat="1" ht="13.5">
      <c r="A42" s="2"/>
      <c r="B42" s="39" t="s">
        <v>17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52"/>
      <c r="W42" s="53"/>
      <c r="X42" s="34">
        <v>2</v>
      </c>
      <c r="Y42" s="34"/>
      <c r="Z42" s="35">
        <f>X42*MIN(V42*1,4)</f>
        <v>0</v>
      </c>
      <c r="AA42" s="35"/>
      <c r="AB42" s="2"/>
      <c r="AC42" s="25" t="s">
        <v>70</v>
      </c>
      <c r="AD42" s="25"/>
    </row>
    <row r="43" spans="1:30" s="1" customFormat="1" ht="13.5">
      <c r="A43" s="2"/>
      <c r="B43" s="39" t="s">
        <v>18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52"/>
      <c r="W43" s="53"/>
      <c r="X43" s="34">
        <v>0.5</v>
      </c>
      <c r="Y43" s="34"/>
      <c r="Z43" s="35">
        <f>X43*MIN(V43*1,2)</f>
        <v>0</v>
      </c>
      <c r="AA43" s="35"/>
      <c r="AB43" s="2"/>
      <c r="AC43" s="25" t="s">
        <v>71</v>
      </c>
      <c r="AD43" s="25"/>
    </row>
    <row r="44" spans="1:30" s="1" customFormat="1" ht="13.5">
      <c r="A44" s="2"/>
      <c r="B44" s="39" t="s">
        <v>19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1"/>
      <c r="V44" s="52"/>
      <c r="W44" s="53"/>
      <c r="X44" s="34">
        <v>1</v>
      </c>
      <c r="Y44" s="34"/>
      <c r="Z44" s="35">
        <f>X44*MIN(V44*1,2)</f>
        <v>0</v>
      </c>
      <c r="AA44" s="35"/>
      <c r="AB44" s="2"/>
      <c r="AC44" s="25" t="s">
        <v>72</v>
      </c>
      <c r="AD44" s="25"/>
    </row>
    <row r="45" spans="1:30" s="1" customFormat="1" ht="13.5">
      <c r="A45" s="2"/>
      <c r="B45" s="39" t="s">
        <v>20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  <c r="V45" s="52"/>
      <c r="W45" s="53"/>
      <c r="X45" s="34">
        <v>5</v>
      </c>
      <c r="Y45" s="34"/>
      <c r="Z45" s="35">
        <f>X45*MIN(V45*1,5)</f>
        <v>0</v>
      </c>
      <c r="AA45" s="35"/>
      <c r="AB45" s="2"/>
      <c r="AC45" s="25" t="s">
        <v>73</v>
      </c>
      <c r="AD45" s="25"/>
    </row>
    <row r="46" spans="1:30" s="1" customFormat="1" ht="13.5" customHeight="1">
      <c r="A46" s="2"/>
      <c r="B46" s="69" t="s">
        <v>51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21"/>
      <c r="W46" s="21"/>
      <c r="X46" s="21"/>
      <c r="Y46" s="21"/>
      <c r="Z46" s="21"/>
      <c r="AA46" s="22"/>
      <c r="AB46" s="2"/>
      <c r="AC46" s="25" t="s">
        <v>74</v>
      </c>
      <c r="AD46" s="25"/>
    </row>
    <row r="47" spans="1:30" s="1" customFormat="1" ht="13.5">
      <c r="A47" s="2"/>
      <c r="B47" s="76" t="s">
        <v>52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/>
      <c r="V47" s="32"/>
      <c r="W47" s="33"/>
      <c r="X47" s="74">
        <v>0.25</v>
      </c>
      <c r="Y47" s="75"/>
      <c r="Z47" s="35">
        <f>X47*MIN(V47*1,10)</f>
        <v>0</v>
      </c>
      <c r="AA47" s="35"/>
      <c r="AB47" s="2"/>
      <c r="AC47" s="25" t="s">
        <v>75</v>
      </c>
      <c r="AD47" s="25"/>
    </row>
    <row r="48" spans="1:30" s="1" customFormat="1" ht="13.5">
      <c r="A48" s="2"/>
      <c r="B48" s="76" t="s">
        <v>104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8"/>
      <c r="V48" s="32"/>
      <c r="W48" s="33"/>
      <c r="X48" s="74">
        <v>0.5</v>
      </c>
      <c r="Y48" s="75"/>
      <c r="Z48" s="35">
        <f>X48*MIN(V48*1,10)</f>
        <v>0</v>
      </c>
      <c r="AA48" s="35"/>
      <c r="AB48" s="2"/>
      <c r="AC48" s="25" t="s">
        <v>76</v>
      </c>
      <c r="AD48" s="25"/>
    </row>
    <row r="49" spans="1:30" s="1" customFormat="1" ht="27" customHeight="1">
      <c r="A49" s="2"/>
      <c r="B49" s="69" t="s">
        <v>53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/>
      <c r="V49" s="19"/>
      <c r="W49" s="21"/>
      <c r="X49" s="21"/>
      <c r="Y49" s="21"/>
      <c r="Z49" s="21"/>
      <c r="AA49" s="22"/>
      <c r="AB49" s="2"/>
      <c r="AC49" s="25" t="s">
        <v>77</v>
      </c>
      <c r="AD49" s="25"/>
    </row>
    <row r="50" spans="1:30" s="1" customFormat="1" ht="13.5">
      <c r="A50" s="2"/>
      <c r="B50" s="73" t="s">
        <v>46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45">
        <f>IF(X50&lt;&gt;"",1,"")</f>
      </c>
      <c r="W50" s="45"/>
      <c r="X50" s="72">
        <f>IF(AND(B50&lt;&gt;"",B50&lt;&gt;"selecione"),VLOOKUP(B50,$AC$13:$AD$18,2,0),"")</f>
      </c>
      <c r="Y50" s="72"/>
      <c r="Z50" s="61">
        <f>IF(X50&lt;&gt;"",X50*V50,0)</f>
        <v>0</v>
      </c>
      <c r="AA50" s="62"/>
      <c r="AB50" s="2"/>
      <c r="AC50" s="25" t="s">
        <v>78</v>
      </c>
      <c r="AD50" s="25"/>
    </row>
    <row r="51" spans="1:30" s="1" customFormat="1" ht="27" customHeight="1">
      <c r="A51" s="20"/>
      <c r="B51" s="69" t="s">
        <v>54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  <c r="V51" s="21"/>
      <c r="W51" s="21"/>
      <c r="X51" s="21"/>
      <c r="Y51" s="21"/>
      <c r="Z51" s="21"/>
      <c r="AA51" s="22"/>
      <c r="AB51" s="2"/>
      <c r="AC51" s="25" t="s">
        <v>79</v>
      </c>
      <c r="AD51" s="25"/>
    </row>
    <row r="52" spans="1:30" s="1" customFormat="1" ht="13.5">
      <c r="A52" s="2"/>
      <c r="B52" s="73" t="s">
        <v>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45">
        <f>IF(X52&lt;&gt;"",1,"")</f>
      </c>
      <c r="W52" s="45"/>
      <c r="X52" s="72">
        <f>IF(AND(B52&lt;&gt;"",B52&lt;&gt;"selecione"),VLOOKUP(B52,$AC$20:$AD$25,2,0),"")</f>
      </c>
      <c r="Y52" s="72"/>
      <c r="Z52" s="61">
        <f>IF(X52&lt;&gt;"",X52*V52,0)</f>
        <v>0</v>
      </c>
      <c r="AA52" s="62"/>
      <c r="AB52" s="2"/>
      <c r="AC52" s="25" t="s">
        <v>80</v>
      </c>
      <c r="AD52" s="25"/>
    </row>
    <row r="53" spans="1:30" s="1" customFormat="1" ht="12.7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2"/>
      <c r="AC53" s="25" t="s">
        <v>81</v>
      </c>
      <c r="AD53" s="25"/>
    </row>
    <row r="54" spans="1:30" ht="12.75" customHeight="1">
      <c r="A54" s="2"/>
      <c r="B54" s="24" t="s">
        <v>107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7" t="s">
        <v>30</v>
      </c>
      <c r="Q54" s="38"/>
      <c r="R54" s="38"/>
      <c r="S54" s="38"/>
      <c r="T54" s="38"/>
      <c r="U54" s="38"/>
      <c r="V54" s="38"/>
      <c r="W54" s="38"/>
      <c r="X54" s="38"/>
      <c r="Y54" s="46">
        <f>SUM(Z13:AA18,Z20,Z22:AA27,Z29:AA31,Z33,Z35:AA45,Z47:AA48,Z50,Z52)</f>
        <v>0</v>
      </c>
      <c r="Z54" s="46"/>
      <c r="AA54" s="47"/>
      <c r="AB54" s="2"/>
      <c r="AC54" s="25" t="s">
        <v>82</v>
      </c>
      <c r="AD54" s="25"/>
    </row>
    <row r="55" spans="1:30" ht="12.75">
      <c r="A55" s="2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4"/>
      <c r="S55" s="4"/>
      <c r="T55" s="4"/>
      <c r="U55" s="4"/>
      <c r="V55" s="4"/>
      <c r="W55" s="4"/>
      <c r="X55" s="4"/>
      <c r="Y55" s="4"/>
      <c r="Z55" s="4"/>
      <c r="AA55" s="4"/>
      <c r="AB55" s="2"/>
      <c r="AC55" s="25" t="s">
        <v>83</v>
      </c>
      <c r="AD55" s="25"/>
    </row>
    <row r="56" spans="1:30" ht="12.75">
      <c r="A56" s="2"/>
      <c r="B56" s="2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4"/>
      <c r="S56" s="4"/>
      <c r="T56" s="4"/>
      <c r="U56" s="4"/>
      <c r="V56" s="4"/>
      <c r="W56" s="4"/>
      <c r="X56" s="4"/>
      <c r="Y56" s="4"/>
      <c r="Z56" s="4"/>
      <c r="AA56" s="4"/>
      <c r="AB56" s="2"/>
      <c r="AC56" s="25" t="s">
        <v>84</v>
      </c>
      <c r="AD56" s="25"/>
    </row>
    <row r="57" spans="1:30" ht="12.75">
      <c r="A57" s="2"/>
      <c r="B57" s="2"/>
      <c r="C57" s="4"/>
      <c r="D57" s="4"/>
      <c r="E57" s="4"/>
      <c r="F57" s="4"/>
      <c r="G57" s="13"/>
      <c r="U57" s="13"/>
      <c r="V57" s="4"/>
      <c r="W57" s="4"/>
      <c r="X57" s="4"/>
      <c r="Y57" s="4"/>
      <c r="Z57" s="4"/>
      <c r="AA57" s="4"/>
      <c r="AB57" s="2"/>
      <c r="AC57" s="25" t="s">
        <v>85</v>
      </c>
      <c r="AD57" s="25"/>
    </row>
    <row r="58" spans="1:30" ht="15.75" customHeight="1">
      <c r="A58" s="2"/>
      <c r="B58" s="3"/>
      <c r="C58" s="3"/>
      <c r="D58" s="3"/>
      <c r="E58" s="3"/>
      <c r="F58" s="3"/>
      <c r="G58" s="12"/>
      <c r="H58" s="13"/>
      <c r="I58" s="13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13"/>
      <c r="U58" s="12"/>
      <c r="V58" s="4"/>
      <c r="W58" s="4"/>
      <c r="X58" s="4"/>
      <c r="Y58" s="4"/>
      <c r="Z58" s="4"/>
      <c r="AA58" s="4"/>
      <c r="AB58" s="2"/>
      <c r="AC58" s="25" t="s">
        <v>86</v>
      </c>
      <c r="AD58" s="25"/>
    </row>
    <row r="59" spans="1:30" ht="13.5" customHeight="1">
      <c r="A59" s="2"/>
      <c r="B59" s="26"/>
      <c r="C59" s="26"/>
      <c r="D59" s="26"/>
      <c r="E59" s="36">
        <f>IF(G7&lt;&gt;"",UPPER(G7),"")</f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26"/>
      <c r="Z59" s="26"/>
      <c r="AA59" s="26"/>
      <c r="AB59" s="2"/>
      <c r="AC59" s="25" t="s">
        <v>87</v>
      </c>
      <c r="AD59" s="25"/>
    </row>
    <row r="60" spans="1:30" ht="15.75" customHeight="1">
      <c r="A60" s="2"/>
      <c r="B60" s="3"/>
      <c r="C60" s="3"/>
      <c r="D60" s="3"/>
      <c r="E60" s="3"/>
      <c r="F60" s="3"/>
      <c r="G60" s="3"/>
      <c r="U60" s="4"/>
      <c r="V60" s="4"/>
      <c r="W60" s="4"/>
      <c r="X60" s="4"/>
      <c r="Y60" s="4"/>
      <c r="Z60" s="4"/>
      <c r="AA60" s="4"/>
      <c r="AB60" s="2"/>
      <c r="AC60" s="25" t="s">
        <v>88</v>
      </c>
      <c r="AD60" s="25"/>
    </row>
    <row r="61" spans="1:30" ht="15.75" customHeight="1">
      <c r="A61" s="2"/>
      <c r="B61" s="3"/>
      <c r="C61" s="3"/>
      <c r="D61" s="3"/>
      <c r="E61" s="3"/>
      <c r="F61" s="3"/>
      <c r="G61" s="3"/>
      <c r="U61" s="3"/>
      <c r="V61" s="3"/>
      <c r="W61" s="3"/>
      <c r="X61" s="3"/>
      <c r="Y61" s="3"/>
      <c r="Z61" s="3"/>
      <c r="AA61" s="3"/>
      <c r="AB61" s="2"/>
      <c r="AC61" s="25" t="s">
        <v>89</v>
      </c>
      <c r="AD61" s="25"/>
    </row>
    <row r="62" spans="1:30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"/>
      <c r="AC62" s="25" t="s">
        <v>90</v>
      </c>
      <c r="AD62" s="25"/>
    </row>
    <row r="63" spans="1:30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"/>
      <c r="AC63" s="25" t="s">
        <v>91</v>
      </c>
      <c r="AD63" s="25"/>
    </row>
    <row r="64" spans="1:30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"/>
      <c r="AC64" s="25" t="s">
        <v>92</v>
      </c>
      <c r="AD64" s="25"/>
    </row>
    <row r="65" spans="1:30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  <c r="AC65" s="25" t="s">
        <v>93</v>
      </c>
      <c r="AD65" s="25"/>
    </row>
    <row r="66" spans="1:30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"/>
      <c r="AC66" s="25" t="s">
        <v>94</v>
      </c>
      <c r="AD66" s="25"/>
    </row>
    <row r="67" spans="1:30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"/>
      <c r="AC67" s="25" t="s">
        <v>95</v>
      </c>
      <c r="AD67" s="25"/>
    </row>
    <row r="68" spans="1:30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"/>
      <c r="AC68" s="25" t="s">
        <v>96</v>
      </c>
      <c r="AD68" s="25"/>
    </row>
    <row r="69" spans="1:30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  <c r="AC69" s="25" t="s">
        <v>97</v>
      </c>
      <c r="AD69" s="25"/>
    </row>
    <row r="70" spans="1:30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  <c r="AC70" s="25" t="s">
        <v>98</v>
      </c>
      <c r="AD70" s="25"/>
    </row>
    <row r="71" spans="1:30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  <c r="AC71" s="25" t="s">
        <v>99</v>
      </c>
      <c r="AD71" s="25"/>
    </row>
    <row r="72" spans="1:30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  <c r="AC72" s="25" t="s">
        <v>100</v>
      </c>
      <c r="AD72" s="25"/>
    </row>
    <row r="73" spans="1:30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 t="s">
        <v>101</v>
      </c>
      <c r="AD73" s="25"/>
    </row>
    <row r="74" spans="1:30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 t="s">
        <v>102</v>
      </c>
      <c r="AD74" s="25"/>
    </row>
    <row r="75" spans="1:30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 t="s">
        <v>103</v>
      </c>
      <c r="AD75" s="25"/>
    </row>
    <row r="76" spans="1:30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D76" s="25"/>
    </row>
    <row r="77" spans="1:30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D77" s="25"/>
    </row>
    <row r="78" spans="1:30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</sheetData>
  <sheetProtection password="84F0" sheet="1" selectLockedCells="1"/>
  <mergeCells count="150">
    <mergeCell ref="G7:AA7"/>
    <mergeCell ref="B11:AA11"/>
    <mergeCell ref="Z25:AA25"/>
    <mergeCell ref="B22:U22"/>
    <mergeCell ref="Z44:AA44"/>
    <mergeCell ref="Z45:AA45"/>
    <mergeCell ref="Z42:AA42"/>
    <mergeCell ref="Z35:AA35"/>
    <mergeCell ref="Z36:AA36"/>
    <mergeCell ref="X44:Y44"/>
    <mergeCell ref="B5:AA5"/>
    <mergeCell ref="B20:U20"/>
    <mergeCell ref="Z23:AA23"/>
    <mergeCell ref="V23:W23"/>
    <mergeCell ref="V24:W24"/>
    <mergeCell ref="X43:Y43"/>
    <mergeCell ref="V40:W40"/>
    <mergeCell ref="Z37:AA37"/>
    <mergeCell ref="B7:F7"/>
    <mergeCell ref="Z17:AA17"/>
    <mergeCell ref="Z41:AA41"/>
    <mergeCell ref="B48:U48"/>
    <mergeCell ref="Z48:AA48"/>
    <mergeCell ref="V48:W48"/>
    <mergeCell ref="Z43:AA43"/>
    <mergeCell ref="V43:W43"/>
    <mergeCell ref="V42:W42"/>
    <mergeCell ref="V41:W41"/>
    <mergeCell ref="V17:W17"/>
    <mergeCell ref="Z40:AA40"/>
    <mergeCell ref="V13:W13"/>
    <mergeCell ref="X14:Y14"/>
    <mergeCell ref="V39:W39"/>
    <mergeCell ref="Z29:AA29"/>
    <mergeCell ref="X15:Y15"/>
    <mergeCell ref="X16:Y16"/>
    <mergeCell ref="X25:Y25"/>
    <mergeCell ref="Z26:AA26"/>
    <mergeCell ref="V20:W20"/>
    <mergeCell ref="X40:Y40"/>
    <mergeCell ref="V30:W30"/>
    <mergeCell ref="X35:Y35"/>
    <mergeCell ref="X36:Y36"/>
    <mergeCell ref="B36:U36"/>
    <mergeCell ref="X37:Y37"/>
    <mergeCell ref="X38:Y38"/>
    <mergeCell ref="X39:Y39"/>
    <mergeCell ref="V44:W44"/>
    <mergeCell ref="B47:U47"/>
    <mergeCell ref="V37:W37"/>
    <mergeCell ref="V47:W47"/>
    <mergeCell ref="X45:Y45"/>
    <mergeCell ref="Z50:AA50"/>
    <mergeCell ref="B46:U46"/>
    <mergeCell ref="B37:U37"/>
    <mergeCell ref="B38:U38"/>
    <mergeCell ref="B39:U39"/>
    <mergeCell ref="V52:W52"/>
    <mergeCell ref="Z52:AA52"/>
    <mergeCell ref="B42:U42"/>
    <mergeCell ref="B43:U43"/>
    <mergeCell ref="Z47:AA47"/>
    <mergeCell ref="B52:U52"/>
    <mergeCell ref="B50:U50"/>
    <mergeCell ref="B44:U44"/>
    <mergeCell ref="B45:U45"/>
    <mergeCell ref="X47:Y47"/>
    <mergeCell ref="V45:W45"/>
    <mergeCell ref="X48:Y48"/>
    <mergeCell ref="B49:U49"/>
    <mergeCell ref="Z30:AA30"/>
    <mergeCell ref="Z31:AA31"/>
    <mergeCell ref="B31:U31"/>
    <mergeCell ref="B34:U34"/>
    <mergeCell ref="V38:W38"/>
    <mergeCell ref="Z38:AA38"/>
    <mergeCell ref="B35:U35"/>
    <mergeCell ref="V35:W35"/>
    <mergeCell ref="V36:W36"/>
    <mergeCell ref="B33:U33"/>
    <mergeCell ref="Z39:AA39"/>
    <mergeCell ref="Z16:AA16"/>
    <mergeCell ref="Z33:AA33"/>
    <mergeCell ref="X31:Y31"/>
    <mergeCell ref="V29:W29"/>
    <mergeCell ref="V33:W33"/>
    <mergeCell ref="X33:Y33"/>
    <mergeCell ref="V31:W31"/>
    <mergeCell ref="X23:Y23"/>
    <mergeCell ref="X24:Y24"/>
    <mergeCell ref="Z24:AA24"/>
    <mergeCell ref="B15:U15"/>
    <mergeCell ref="B16:U16"/>
    <mergeCell ref="B17:U17"/>
    <mergeCell ref="B18:U18"/>
    <mergeCell ref="V14:W14"/>
    <mergeCell ref="Z15:AA15"/>
    <mergeCell ref="Z20:AA20"/>
    <mergeCell ref="X22:Y22"/>
    <mergeCell ref="Z22:AA22"/>
    <mergeCell ref="Z12:AA12"/>
    <mergeCell ref="B19:U19"/>
    <mergeCell ref="Z13:AA13"/>
    <mergeCell ref="Z18:AA18"/>
    <mergeCell ref="X17:Y17"/>
    <mergeCell ref="X18:Y18"/>
    <mergeCell ref="X13:Y13"/>
    <mergeCell ref="V16:W16"/>
    <mergeCell ref="V18:W18"/>
    <mergeCell ref="Z14:AA14"/>
    <mergeCell ref="X12:Y12"/>
    <mergeCell ref="V12:W12"/>
    <mergeCell ref="V26:W26"/>
    <mergeCell ref="V22:W22"/>
    <mergeCell ref="B25:U25"/>
    <mergeCell ref="B26:U26"/>
    <mergeCell ref="B13:U13"/>
    <mergeCell ref="B14:U14"/>
    <mergeCell ref="X26:Y26"/>
    <mergeCell ref="X20:Y20"/>
    <mergeCell ref="X29:Y29"/>
    <mergeCell ref="X30:Y30"/>
    <mergeCell ref="B29:U29"/>
    <mergeCell ref="B21:U21"/>
    <mergeCell ref="V25:W25"/>
    <mergeCell ref="J58:S58"/>
    <mergeCell ref="B28:U28"/>
    <mergeCell ref="B51:U51"/>
    <mergeCell ref="X52:Y52"/>
    <mergeCell ref="X50:Y50"/>
    <mergeCell ref="E59:X59"/>
    <mergeCell ref="P54:X54"/>
    <mergeCell ref="B40:U40"/>
    <mergeCell ref="B41:U41"/>
    <mergeCell ref="B30:U30"/>
    <mergeCell ref="B32:U32"/>
    <mergeCell ref="X42:Y42"/>
    <mergeCell ref="X41:Y41"/>
    <mergeCell ref="V50:W50"/>
    <mergeCell ref="Y54:AA54"/>
    <mergeCell ref="B9:H9"/>
    <mergeCell ref="I9:AA9"/>
    <mergeCell ref="B27:U27"/>
    <mergeCell ref="V27:W27"/>
    <mergeCell ref="X27:Y27"/>
    <mergeCell ref="Z27:AA27"/>
    <mergeCell ref="B23:U23"/>
    <mergeCell ref="B24:U24"/>
    <mergeCell ref="V15:W15"/>
    <mergeCell ref="B12:U12"/>
  </mergeCells>
  <conditionalFormatting sqref="B52:U52">
    <cfRule type="expression" priority="2" dxfId="2" stopIfTrue="1">
      <formula>$B$52="selecione"</formula>
    </cfRule>
  </conditionalFormatting>
  <conditionalFormatting sqref="B50:U50">
    <cfRule type="expression" priority="1" dxfId="2" stopIfTrue="1">
      <formula>$B$50="selecione"</formula>
    </cfRule>
  </conditionalFormatting>
  <dataValidations count="9">
    <dataValidation type="list" allowBlank="1" showInputMessage="1" showErrorMessage="1" errorTitle="ATENÇÃO" error="Clique na seta e selecione uma das opções." sqref="B50:U50">
      <formula1>$AC$13:$AC$18</formula1>
    </dataValidation>
    <dataValidation type="list" allowBlank="1" showInputMessage="1" showErrorMessage="1" errorTitle="ATENÇÃO" error="Clique na seta e selecione uma das opções." sqref="B52:U52">
      <formula1>$AC$20:$AC$25</formula1>
    </dataValidation>
    <dataValidation type="whole" operator="greaterThanOrEqual" allowBlank="1" showInputMessage="1" showErrorMessage="1" errorTitle="ATENÇÃO" error="Digite apenas números inteiros." sqref="V52:W52 V13:W17 V50:W50 V33:W33">
      <formula1>0</formula1>
    </dataValidation>
    <dataValidation type="whole" allowBlank="1" showInputMessage="1" showErrorMessage="1" errorTitle="ATENÇÃO" error="Digite um número inteiro de 0 a 10." sqref="V22:W23 V35:W35 V39:W40 V27:W27 V47:W48">
      <formula1>0</formula1>
      <formula2>10</formula2>
    </dataValidation>
    <dataValidation type="whole" allowBlank="1" showInputMessage="1" showErrorMessage="1" errorTitle="ATENÇÃO" error="Digite um número inteiro de 0 a 2." sqref="V29:W30 V43:W44">
      <formula1>0</formula1>
      <formula2>2</formula2>
    </dataValidation>
    <dataValidation type="whole" allowBlank="1" showInputMessage="1" showErrorMessage="1" errorTitle="ATENÇÃO" error="Digite um número inteiro de 0 a 5." sqref="V36:W37 V18:W18 V20:W20 V31:W31 V45:W45 V24:W26">
      <formula1>0</formula1>
      <formula2>5</formula2>
    </dataValidation>
    <dataValidation type="whole" allowBlank="1" showInputMessage="1" showErrorMessage="1" errorTitle="ATENÇÃO" error="Digite um número inteiro de 0 a 3." sqref="V38:W38">
      <formula1>0</formula1>
      <formula2>3</formula2>
    </dataValidation>
    <dataValidation type="whole" allowBlank="1" showInputMessage="1" showErrorMessage="1" errorTitle="ATENÇÃO" error="Digite um número inteiro de 0 a 4." sqref="V41:W42">
      <formula1>0</formula1>
      <formula2>4</formula2>
    </dataValidation>
    <dataValidation type="list" allowBlank="1" showInputMessage="1" showErrorMessage="1" errorTitle="ATENÇÃO" error="Clique na seta e selecione uma das opções." sqref="I9:AA9">
      <formula1>$AC$27:$AC$75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2019-05-23T16:12:13Z</cp:lastPrinted>
  <dcterms:created xsi:type="dcterms:W3CDTF">2017-03-27T01:00:10Z</dcterms:created>
  <dcterms:modified xsi:type="dcterms:W3CDTF">2019-05-23T16:12:25Z</dcterms:modified>
  <cp:category/>
  <cp:version/>
  <cp:contentType/>
  <cp:contentStatus/>
</cp:coreProperties>
</file>