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mcas\Dropbox\Coordenação EDITAIS_Propesq\Editais\2019\PrInt\EDital PVE_PrInt\"/>
    </mc:Choice>
  </mc:AlternateContent>
  <xr:revisionPtr revIDLastSave="0" documentId="8_{6F26C14D-DD76-4505-B4A0-EF7B8E210BA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Plan2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3" i="4" l="1"/>
  <c r="D15" i="4"/>
  <c r="D47" i="4" l="1"/>
  <c r="D48" i="4"/>
  <c r="D40" i="4"/>
  <c r="D39" i="4"/>
  <c r="D38" i="4"/>
  <c r="D37" i="4"/>
  <c r="D36" i="4"/>
  <c r="D35" i="4"/>
  <c r="D34" i="4"/>
  <c r="D31" i="4"/>
  <c r="D41" i="4"/>
  <c r="D33" i="4"/>
  <c r="D32" i="4"/>
  <c r="D29" i="4"/>
  <c r="D28" i="4"/>
  <c r="D26" i="4"/>
  <c r="D25" i="4"/>
  <c r="D27" i="4"/>
  <c r="D23" i="4"/>
  <c r="D19" i="4"/>
  <c r="D18" i="4"/>
  <c r="D22" i="4"/>
  <c r="D21" i="4"/>
  <c r="D20" i="4"/>
  <c r="D11" i="4"/>
  <c r="D12" i="4"/>
  <c r="D13" i="4"/>
  <c r="D14" i="4"/>
  <c r="D10" i="4"/>
  <c r="D16" i="4"/>
  <c r="D45" i="4"/>
  <c r="D49" i="4" l="1"/>
</calcChain>
</file>

<file path=xl/sharedStrings.xml><?xml version="1.0" encoding="utf-8"?>
<sst xmlns="http://schemas.openxmlformats.org/spreadsheetml/2006/main" count="62" uniqueCount="59">
  <si>
    <t>Valor</t>
  </si>
  <si>
    <t>Qualis A1 e A2</t>
  </si>
  <si>
    <t>Qualis B1 e B2</t>
  </si>
  <si>
    <t>Qualis B3</t>
  </si>
  <si>
    <t>Qualis B4</t>
  </si>
  <si>
    <t>Qualis B5</t>
  </si>
  <si>
    <t>Artigos de divulgação: Científica, Tecnológica e Artística (até 5 artigos)</t>
  </si>
  <si>
    <t>Trabalhos publicados em anais de congressos, eventos e traduções*</t>
  </si>
  <si>
    <t>Trabalhos completos nacionais (até 10 trabalhos)</t>
  </si>
  <si>
    <t>Trabalhos completos internacionais (até 10 trabalhos)</t>
  </si>
  <si>
    <t>Resumos expandidos com 3 ou mais páginas Internacional (até 5 resumos)</t>
  </si>
  <si>
    <t>Resumos expandidos com 3 ou mais páginas Nacional (até 5 resumos)</t>
  </si>
  <si>
    <t>Resumos em Congressos Nacionais e Internacionais (até 5 resumos)</t>
  </si>
  <si>
    <t>Traduções (até 10 traduções)</t>
  </si>
  <si>
    <t>Livros e Capítulos de livros*</t>
  </si>
  <si>
    <t>Autoria de livro da área de conhecimento do pesquisador e de responsabilidade de editora (até 2 livros)</t>
  </si>
  <si>
    <t>Organização ou editorial de livros (até 2 editorações)</t>
  </si>
  <si>
    <t>Capiítulo de livro da área de conhecimento do pesquisador e de responsabilidade da editora (até 5 capítulos)</t>
  </si>
  <si>
    <t>Patentes</t>
  </si>
  <si>
    <t>Obras artísticas (restrito às áreas de Artes, Código 8.03.00.00-6 do CNPq)</t>
  </si>
  <si>
    <t>Orientação e Supervisão*</t>
  </si>
  <si>
    <t>Dissertações de mestrado orientadas e aprovadas (até 10 mestrados)</t>
  </si>
  <si>
    <t>Teses de doutorado orientadas e aprovadas (até 5 doutorados)</t>
  </si>
  <si>
    <t>Dissertações de mestrado co-orientadas e aprovadas (até 5 mestrados)</t>
  </si>
  <si>
    <t>Teses de doutorado co-orientadas e aprovadas (até 3 doutorados)</t>
  </si>
  <si>
    <t>Orientação de alunos de graduação, monitoria, iniciação científica (PIBIC, PIBIC EM) e Estágio Curricular (até 10 alunos ao todo)</t>
  </si>
  <si>
    <t>Monografias em curso de especialiuzação (até 10 monografias)</t>
  </si>
  <si>
    <t>Mestrado em andamento (até 4 mestrados)</t>
  </si>
  <si>
    <t>Doutorado em andamento (até 4 doutorados)</t>
  </si>
  <si>
    <t>Co-orientação de mestrao em andamento (até 2 mestrados)</t>
  </si>
  <si>
    <t>Co-orientação em andamento (até 2 doutorados)</t>
  </si>
  <si>
    <t>Supervisão de Pós-doutorado e bolsistas DTI (até 5 bolsistas)</t>
  </si>
  <si>
    <t>Bolsista de produtividade em pesquisa ou desenvolvimento tecnológico*</t>
  </si>
  <si>
    <t>Nenhuma</t>
  </si>
  <si>
    <t>Nível 1B</t>
  </si>
  <si>
    <t>Nível 1C</t>
  </si>
  <si>
    <t>Nível 1D</t>
  </si>
  <si>
    <t>Nível 2</t>
  </si>
  <si>
    <t>Participação em cursos de pós-graduação como permanente (escolha o mais relevante)</t>
  </si>
  <si>
    <t>conceito CAPES 7</t>
  </si>
  <si>
    <t>conceito CAPES 6</t>
  </si>
  <si>
    <t>conceito CAPES 5</t>
  </si>
  <si>
    <t>conceito CAPES 4</t>
  </si>
  <si>
    <t>conceito CAPES 3</t>
  </si>
  <si>
    <t>Outras atividades*</t>
  </si>
  <si>
    <t>Aulas na graduação (0,25 ponto por crédito, limitado a 10 créditos)</t>
  </si>
  <si>
    <t>Participações em bancas examinadoras - concursos, graduação e pós-graduação (até 10 participações)</t>
  </si>
  <si>
    <t>-</t>
  </si>
  <si>
    <t>TOTAL INFORMADO PELO DOCENTE</t>
  </si>
  <si>
    <t>Qualis C (até 5 artigos)</t>
  </si>
  <si>
    <t>Resposta</t>
  </si>
  <si>
    <t>Peso</t>
  </si>
  <si>
    <t>FORMULÁRIO SÍNTESE DO LATTES</t>
  </si>
  <si>
    <t>EDITAL N. 18/2019 – UFPE/PrInt</t>
  </si>
  <si>
    <t>CONCESSÃO DE BOLSA DE PROFESSOR VISITANTE NO EXTERIOR</t>
  </si>
  <si>
    <r>
      <t xml:space="preserve">Artigos Publicados em periódicos especializados indexados, com corpo editorial e sistema de arbitragem*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</si>
  <si>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Estrato Qualis na área da CAPES de seu PPG de origem.</t>
    </r>
  </si>
  <si>
    <t>*Produção científica, tecnológica e artística, bem como esforço de formação de recursos humanos, nos últimos cinco anos, desde 2014;</t>
  </si>
  <si>
    <t>ANEXO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</si>
</sst>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EAEAEA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" fontId="0" fillId="0" borderId="8" xfId="0" applyNumberFormat="1" applyBorder="1" applyAlignment="1" applyProtection="1">
      <alignment horizontal="center" vertical="center"/>
      <protection hidden="1"/>
    </xf>
    <xf numFmtId="4" fontId="0" fillId="0" borderId="11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 vertical="center"/>
      <protection hidden="1"/>
    </xf>
    <xf numFmtId="4" fontId="0" fillId="0" borderId="2" xfId="0" applyNumberFormat="1" applyBorder="1" applyAlignment="1" applyProtection="1">
      <alignment horizontal="center" vertical="center"/>
      <protection hidden="1"/>
    </xf>
    <xf numFmtId="4" fontId="0" fillId="0" borderId="3" xfId="0" applyNumberFormat="1" applyBorder="1" applyAlignment="1" applyProtection="1">
      <alignment horizontal="center" vertical="center"/>
      <protection hidden="1"/>
    </xf>
    <xf numFmtId="4" fontId="0" fillId="0" borderId="15" xfId="0" applyNumberFormat="1" applyBorder="1" applyAlignment="1" applyProtection="1">
      <alignment horizontal="center" vertical="center"/>
      <protection hidden="1"/>
    </xf>
    <xf numFmtId="4" fontId="0" fillId="0" borderId="17" xfId="0" applyNumberFormat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Font="1" applyBorder="1" applyAlignment="1" applyProtection="1">
      <alignment vertical="center" wrapText="1"/>
      <protection locked="0"/>
    </xf>
    <xf numFmtId="0" fontId="0" fillId="0" borderId="9" xfId="0" applyFont="1" applyBorder="1" applyAlignment="1" applyProtection="1">
      <alignment vertical="center" wrapText="1"/>
      <protection locked="0"/>
    </xf>
    <xf numFmtId="0" fontId="0" fillId="0" borderId="16" xfId="0" applyBorder="1" applyAlignment="1">
      <alignment vertical="center" wrapText="1"/>
    </xf>
    <xf numFmtId="4" fontId="1" fillId="0" borderId="6" xfId="0" applyNumberFormat="1" applyFont="1" applyBorder="1" applyAlignment="1" applyProtection="1">
      <alignment horizontal="center" vertical="center"/>
      <protection hidden="1"/>
    </xf>
    <xf numFmtId="0" fontId="1" fillId="3" borderId="18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0</xdr:rowOff>
    </xdr:from>
    <xdr:to>
      <xdr:col>3</xdr:col>
      <xdr:colOff>638175</xdr:colOff>
      <xdr:row>3</xdr:row>
      <xdr:rowOff>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0"/>
          <a:ext cx="1457325" cy="72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714375</xdr:colOff>
      <xdr:row>3</xdr:row>
      <xdr:rowOff>124619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3B95CA9-2DCF-4347-9C9A-BFF46A799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714375" cy="696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F60"/>
  <sheetViews>
    <sheetView tabSelected="1" zoomScaleNormal="100" workbookViewId="0">
      <pane ySplit="8" topLeftCell="A21" activePane="bottomLeft" state="frozen"/>
      <selection pane="bottomLeft" activeCell="O28" sqref="O28"/>
    </sheetView>
  </sheetViews>
  <sheetFormatPr defaultRowHeight="15" x14ac:dyDescent="0.25"/>
  <cols>
    <col min="1" max="1" width="77.140625" customWidth="1"/>
    <col min="2" max="2" width="9" bestFit="1" customWidth="1"/>
    <col min="3" max="3" width="5.28515625" bestFit="1" customWidth="1"/>
    <col min="4" max="4" width="9.7109375" customWidth="1"/>
    <col min="5" max="5" width="16.140625" hidden="1" customWidth="1"/>
    <col min="6" max="6" width="3" hidden="1" customWidth="1"/>
    <col min="7" max="7" width="9.140625" customWidth="1"/>
  </cols>
  <sheetData>
    <row r="1" spans="1:6" x14ac:dyDescent="0.25">
      <c r="A1" s="23"/>
      <c r="B1" s="23"/>
      <c r="C1" s="23"/>
      <c r="D1" s="23"/>
      <c r="E1" s="23"/>
      <c r="F1" s="23"/>
    </row>
    <row r="2" spans="1:6" x14ac:dyDescent="0.25">
      <c r="A2" s="23"/>
      <c r="B2" s="23"/>
      <c r="C2" s="23"/>
      <c r="D2" s="23"/>
      <c r="E2" s="23"/>
      <c r="F2" s="23"/>
    </row>
    <row r="3" spans="1:6" x14ac:dyDescent="0.25">
      <c r="A3" s="23"/>
      <c r="B3" s="23"/>
      <c r="C3" s="23"/>
      <c r="D3" s="23"/>
      <c r="E3" s="23"/>
      <c r="F3" s="23"/>
    </row>
    <row r="4" spans="1:6" ht="15.75" x14ac:dyDescent="0.25">
      <c r="A4" s="41" t="s">
        <v>53</v>
      </c>
      <c r="B4" s="41"/>
      <c r="C4" s="41"/>
      <c r="D4" s="41"/>
      <c r="E4" s="23"/>
      <c r="F4" s="23"/>
    </row>
    <row r="5" spans="1:6" ht="15.75" x14ac:dyDescent="0.25">
      <c r="A5" s="41" t="s">
        <v>54</v>
      </c>
      <c r="B5" s="41"/>
      <c r="C5" s="41"/>
      <c r="D5" s="41"/>
      <c r="E5" s="23"/>
      <c r="F5" s="23"/>
    </row>
    <row r="6" spans="1:6" ht="15.75" x14ac:dyDescent="0.25">
      <c r="A6" s="41" t="s">
        <v>52</v>
      </c>
      <c r="B6" s="41"/>
      <c r="C6" s="41"/>
      <c r="D6" s="41"/>
      <c r="E6" s="23"/>
      <c r="F6" s="23"/>
    </row>
    <row r="7" spans="1:6" x14ac:dyDescent="0.25">
      <c r="A7" s="45" t="s">
        <v>58</v>
      </c>
      <c r="B7" s="45"/>
      <c r="C7" s="45"/>
      <c r="D7" s="45"/>
      <c r="E7" s="23"/>
      <c r="F7" s="23"/>
    </row>
    <row r="8" spans="1:6" ht="15.75" thickBot="1" x14ac:dyDescent="0.3">
      <c r="A8" s="24"/>
      <c r="B8" s="25" t="s">
        <v>50</v>
      </c>
      <c r="C8" s="25" t="s">
        <v>51</v>
      </c>
      <c r="D8" s="25" t="s">
        <v>0</v>
      </c>
      <c r="E8" s="23"/>
      <c r="F8" s="23"/>
    </row>
    <row r="9" spans="1:6" ht="15" customHeight="1" x14ac:dyDescent="0.25">
      <c r="A9" s="38" t="s">
        <v>55</v>
      </c>
      <c r="B9" s="39"/>
      <c r="C9" s="39"/>
      <c r="D9" s="40"/>
      <c r="E9" s="23"/>
      <c r="F9" s="23"/>
    </row>
    <row r="10" spans="1:6" x14ac:dyDescent="0.25">
      <c r="A10" s="26" t="s">
        <v>1</v>
      </c>
      <c r="B10" s="9"/>
      <c r="C10" s="1">
        <v>15</v>
      </c>
      <c r="D10" s="16">
        <f>IF(B10&lt;&gt;"",C10*B10,0)</f>
        <v>0</v>
      </c>
      <c r="E10" s="23"/>
      <c r="F10" s="23"/>
    </row>
    <row r="11" spans="1:6" x14ac:dyDescent="0.25">
      <c r="A11" s="26" t="s">
        <v>2</v>
      </c>
      <c r="B11" s="9"/>
      <c r="C11" s="1">
        <v>10</v>
      </c>
      <c r="D11" s="16">
        <f t="shared" ref="D11:D14" si="0">IF(B11&lt;&gt;"",C11*B11,0)</f>
        <v>0</v>
      </c>
      <c r="E11" s="23"/>
      <c r="F11" s="23"/>
    </row>
    <row r="12" spans="1:6" x14ac:dyDescent="0.25">
      <c r="A12" s="26" t="s">
        <v>3</v>
      </c>
      <c r="B12" s="9"/>
      <c r="C12" s="1">
        <v>6</v>
      </c>
      <c r="D12" s="16">
        <f t="shared" si="0"/>
        <v>0</v>
      </c>
      <c r="E12" s="23"/>
      <c r="F12" s="23"/>
    </row>
    <row r="13" spans="1:6" x14ac:dyDescent="0.25">
      <c r="A13" s="26" t="s">
        <v>4</v>
      </c>
      <c r="B13" s="9"/>
      <c r="C13" s="1">
        <v>4</v>
      </c>
      <c r="D13" s="16">
        <f t="shared" si="0"/>
        <v>0</v>
      </c>
      <c r="E13" s="23"/>
      <c r="F13" s="23"/>
    </row>
    <row r="14" spans="1:6" x14ac:dyDescent="0.25">
      <c r="A14" s="26" t="s">
        <v>5</v>
      </c>
      <c r="B14" s="9"/>
      <c r="C14" s="1">
        <v>2</v>
      </c>
      <c r="D14" s="16">
        <f t="shared" si="0"/>
        <v>0</v>
      </c>
      <c r="E14" s="23"/>
      <c r="F14" s="23"/>
    </row>
    <row r="15" spans="1:6" ht="15.75" thickBot="1" x14ac:dyDescent="0.3">
      <c r="A15" s="27" t="s">
        <v>49</v>
      </c>
      <c r="B15" s="10"/>
      <c r="C15" s="6">
        <v>1</v>
      </c>
      <c r="D15" s="17">
        <f>IF(B15&lt;&gt;"",C15*MINA(B15,5),0)</f>
        <v>0</v>
      </c>
      <c r="E15" s="23"/>
      <c r="F15" s="23"/>
    </row>
    <row r="16" spans="1:6" ht="15.75" thickBot="1" x14ac:dyDescent="0.3">
      <c r="A16" s="28" t="s">
        <v>6</v>
      </c>
      <c r="B16" s="11"/>
      <c r="C16" s="7">
        <v>0.5</v>
      </c>
      <c r="D16" s="18">
        <f>IF(B16&lt;&gt;"",C16*MINA(B16,5),0)</f>
        <v>0</v>
      </c>
      <c r="E16" s="23"/>
      <c r="F16" s="23"/>
    </row>
    <row r="17" spans="1:6" x14ac:dyDescent="0.25">
      <c r="A17" s="42" t="s">
        <v>7</v>
      </c>
      <c r="B17" s="43"/>
      <c r="C17" s="43"/>
      <c r="D17" s="44"/>
      <c r="E17" s="23"/>
      <c r="F17" s="23"/>
    </row>
    <row r="18" spans="1:6" x14ac:dyDescent="0.25">
      <c r="A18" s="26" t="s">
        <v>9</v>
      </c>
      <c r="B18" s="12"/>
      <c r="C18" s="1">
        <v>1.5</v>
      </c>
      <c r="D18" s="16">
        <f>IF(B18&lt;&gt;"",C18*MINA(B18,10),0)</f>
        <v>0</v>
      </c>
      <c r="E18" s="23"/>
      <c r="F18" s="23"/>
    </row>
    <row r="19" spans="1:6" x14ac:dyDescent="0.25">
      <c r="A19" s="26" t="s">
        <v>8</v>
      </c>
      <c r="B19" s="12"/>
      <c r="C19" s="1">
        <v>1</v>
      </c>
      <c r="D19" s="16">
        <f>IF(B19&lt;&gt;"",C19*MINA(B19,10),0)</f>
        <v>0</v>
      </c>
      <c r="E19" s="23"/>
      <c r="F19" s="23"/>
    </row>
    <row r="20" spans="1:6" x14ac:dyDescent="0.25">
      <c r="A20" s="26" t="s">
        <v>10</v>
      </c>
      <c r="B20" s="12"/>
      <c r="C20" s="1">
        <v>1</v>
      </c>
      <c r="D20" s="16">
        <f t="shared" ref="D20:D22" si="1">IF(B20&lt;&gt;"",C20*MINA(B20,5),0)</f>
        <v>0</v>
      </c>
      <c r="E20" s="23"/>
      <c r="F20" s="23"/>
    </row>
    <row r="21" spans="1:6" x14ac:dyDescent="0.25">
      <c r="A21" s="26" t="s">
        <v>11</v>
      </c>
      <c r="B21" s="12"/>
      <c r="C21" s="1">
        <v>0.5</v>
      </c>
      <c r="D21" s="16">
        <f t="shared" si="1"/>
        <v>0</v>
      </c>
      <c r="E21" s="23"/>
      <c r="F21" s="23"/>
    </row>
    <row r="22" spans="1:6" ht="15.75" thickBot="1" x14ac:dyDescent="0.3">
      <c r="A22" s="27" t="s">
        <v>12</v>
      </c>
      <c r="B22" s="13"/>
      <c r="C22" s="6">
        <v>0.5</v>
      </c>
      <c r="D22" s="17">
        <f t="shared" si="1"/>
        <v>0</v>
      </c>
      <c r="E22" s="23"/>
      <c r="F22" s="23"/>
    </row>
    <row r="23" spans="1:6" ht="15.75" thickBot="1" x14ac:dyDescent="0.3">
      <c r="A23" s="28" t="s">
        <v>13</v>
      </c>
      <c r="B23" s="11"/>
      <c r="C23" s="7">
        <v>1</v>
      </c>
      <c r="D23" s="18">
        <f>IF(B23&lt;&gt;"",C23*MINA(B23,10),0)</f>
        <v>0</v>
      </c>
      <c r="E23" s="23"/>
      <c r="F23" s="23"/>
    </row>
    <row r="24" spans="1:6" x14ac:dyDescent="0.25">
      <c r="A24" s="42" t="s">
        <v>14</v>
      </c>
      <c r="B24" s="43"/>
      <c r="C24" s="43"/>
      <c r="D24" s="44"/>
      <c r="E24" s="23"/>
      <c r="F24" s="23"/>
    </row>
    <row r="25" spans="1:6" ht="30" x14ac:dyDescent="0.25">
      <c r="A25" s="30" t="s">
        <v>15</v>
      </c>
      <c r="B25" s="12"/>
      <c r="C25" s="1">
        <v>10</v>
      </c>
      <c r="D25" s="16">
        <f>IF(B25&lt;&gt;"",C25*MINA(B25,2),0)</f>
        <v>0</v>
      </c>
      <c r="E25" s="23"/>
      <c r="F25" s="23"/>
    </row>
    <row r="26" spans="1:6" x14ac:dyDescent="0.25">
      <c r="A26" s="26" t="s">
        <v>16</v>
      </c>
      <c r="B26" s="12"/>
      <c r="C26" s="1">
        <v>6</v>
      </c>
      <c r="D26" s="16">
        <f>IF(B26&lt;&gt;"",C26*MINA(B26,2),0)</f>
        <v>0</v>
      </c>
      <c r="E26" s="23"/>
      <c r="F26" s="23"/>
    </row>
    <row r="27" spans="1:6" ht="30.75" thickBot="1" x14ac:dyDescent="0.3">
      <c r="A27" s="31" t="s">
        <v>17</v>
      </c>
      <c r="B27" s="13"/>
      <c r="C27" s="6">
        <v>2</v>
      </c>
      <c r="D27" s="17">
        <f t="shared" ref="D27" si="2">IF(B27&lt;&gt;"",C27*MINA(B27,5),0)</f>
        <v>0</v>
      </c>
      <c r="E27" s="23"/>
      <c r="F27" s="23"/>
    </row>
    <row r="28" spans="1:6" x14ac:dyDescent="0.25">
      <c r="A28" s="32" t="s">
        <v>18</v>
      </c>
      <c r="B28" s="14"/>
      <c r="C28" s="3">
        <v>10</v>
      </c>
      <c r="D28" s="19">
        <f t="shared" ref="D28:D29" si="3">IF(B28&lt;&gt;"",C28*B28,0)</f>
        <v>0</v>
      </c>
      <c r="E28" s="23"/>
      <c r="F28" s="23"/>
    </row>
    <row r="29" spans="1:6" ht="15.75" thickBot="1" x14ac:dyDescent="0.3">
      <c r="A29" s="33" t="s">
        <v>19</v>
      </c>
      <c r="B29" s="15"/>
      <c r="C29" s="2">
        <v>8</v>
      </c>
      <c r="D29" s="20">
        <f t="shared" si="3"/>
        <v>0</v>
      </c>
      <c r="E29" s="23"/>
      <c r="F29" s="23"/>
    </row>
    <row r="30" spans="1:6" x14ac:dyDescent="0.25">
      <c r="A30" s="42" t="s">
        <v>20</v>
      </c>
      <c r="B30" s="43"/>
      <c r="C30" s="43"/>
      <c r="D30" s="44"/>
      <c r="E30" s="23"/>
      <c r="F30" s="23"/>
    </row>
    <row r="31" spans="1:6" x14ac:dyDescent="0.25">
      <c r="A31" s="26" t="s">
        <v>21</v>
      </c>
      <c r="B31" s="12"/>
      <c r="C31" s="1">
        <v>4</v>
      </c>
      <c r="D31" s="16">
        <f>IF(B31&lt;&gt;"",C31*MINA(B31,10),0)</f>
        <v>0</v>
      </c>
      <c r="E31" s="23"/>
      <c r="F31" s="23"/>
    </row>
    <row r="32" spans="1:6" x14ac:dyDescent="0.25">
      <c r="A32" s="26" t="s">
        <v>22</v>
      </c>
      <c r="B32" s="12"/>
      <c r="C32" s="1">
        <v>8</v>
      </c>
      <c r="D32" s="16">
        <f t="shared" ref="D32:D41" si="4">IF(B32&lt;&gt;"",C32*MINA(B32,5),0)</f>
        <v>0</v>
      </c>
      <c r="E32" s="23"/>
      <c r="F32" s="23"/>
    </row>
    <row r="33" spans="1:6" x14ac:dyDescent="0.25">
      <c r="A33" s="26" t="s">
        <v>23</v>
      </c>
      <c r="B33" s="12"/>
      <c r="C33" s="1">
        <v>1.5</v>
      </c>
      <c r="D33" s="16">
        <f t="shared" si="4"/>
        <v>0</v>
      </c>
      <c r="E33" s="23"/>
      <c r="F33" s="23"/>
    </row>
    <row r="34" spans="1:6" x14ac:dyDescent="0.25">
      <c r="A34" s="26" t="s">
        <v>24</v>
      </c>
      <c r="B34" s="12"/>
      <c r="C34" s="1">
        <v>3</v>
      </c>
      <c r="D34" s="16">
        <f>IF(B34&lt;&gt;"",C34*MINA(B34,3),0)</f>
        <v>0</v>
      </c>
      <c r="E34" s="23"/>
      <c r="F34" s="23"/>
    </row>
    <row r="35" spans="1:6" ht="30" x14ac:dyDescent="0.25">
      <c r="A35" s="30" t="s">
        <v>25</v>
      </c>
      <c r="B35" s="12"/>
      <c r="C35" s="1">
        <v>0.5</v>
      </c>
      <c r="D35" s="16">
        <f>IF(B35&lt;&gt;"",C35*MINA(B35,10),0)</f>
        <v>0</v>
      </c>
      <c r="E35" s="23"/>
      <c r="F35" s="23"/>
    </row>
    <row r="36" spans="1:6" x14ac:dyDescent="0.25">
      <c r="A36" s="30" t="s">
        <v>26</v>
      </c>
      <c r="B36" s="12"/>
      <c r="C36" s="1">
        <v>0.5</v>
      </c>
      <c r="D36" s="16">
        <f>IF(B36&lt;&gt;"",C36*MINA(B36,10),0)</f>
        <v>0</v>
      </c>
      <c r="E36" s="23"/>
      <c r="F36" s="23"/>
    </row>
    <row r="37" spans="1:6" x14ac:dyDescent="0.25">
      <c r="A37" s="30" t="s">
        <v>27</v>
      </c>
      <c r="B37" s="12"/>
      <c r="C37" s="1">
        <v>1</v>
      </c>
      <c r="D37" s="16">
        <f>IF(B37&lt;&gt;"",C37*MINA(B37,4),0)</f>
        <v>0</v>
      </c>
      <c r="E37" s="23"/>
      <c r="F37" s="23"/>
    </row>
    <row r="38" spans="1:6" x14ac:dyDescent="0.25">
      <c r="A38" s="30" t="s">
        <v>28</v>
      </c>
      <c r="B38" s="12"/>
      <c r="C38" s="1">
        <v>2</v>
      </c>
      <c r="D38" s="16">
        <f>IF(B38&lt;&gt;"",C38*MINA(B38,4),0)</f>
        <v>0</v>
      </c>
      <c r="E38" s="23"/>
      <c r="F38" s="23"/>
    </row>
    <row r="39" spans="1:6" x14ac:dyDescent="0.25">
      <c r="A39" s="30" t="s">
        <v>29</v>
      </c>
      <c r="B39" s="12"/>
      <c r="C39" s="1">
        <v>0.5</v>
      </c>
      <c r="D39" s="16">
        <f>IF(B39&lt;&gt;"",C39*MINA(B39,2),0)</f>
        <v>0</v>
      </c>
      <c r="E39" s="23"/>
      <c r="F39" s="23"/>
    </row>
    <row r="40" spans="1:6" x14ac:dyDescent="0.25">
      <c r="A40" s="30" t="s">
        <v>30</v>
      </c>
      <c r="B40" s="12"/>
      <c r="C40" s="1">
        <v>1</v>
      </c>
      <c r="D40" s="16">
        <f>IF(B40&lt;&gt;"",C40*MINA(B40,2),0)</f>
        <v>0</v>
      </c>
      <c r="E40" s="23"/>
      <c r="F40" s="23"/>
    </row>
    <row r="41" spans="1:6" ht="15.75" thickBot="1" x14ac:dyDescent="0.3">
      <c r="A41" s="31" t="s">
        <v>31</v>
      </c>
      <c r="B41" s="13"/>
      <c r="C41" s="6">
        <v>5</v>
      </c>
      <c r="D41" s="17">
        <f t="shared" si="4"/>
        <v>0</v>
      </c>
      <c r="E41" s="23"/>
      <c r="F41" s="23"/>
    </row>
    <row r="42" spans="1:6" x14ac:dyDescent="0.25">
      <c r="A42" s="38" t="s">
        <v>32</v>
      </c>
      <c r="B42" s="39"/>
      <c r="C42" s="39"/>
      <c r="D42" s="40"/>
      <c r="E42" s="23"/>
      <c r="F42" s="23"/>
    </row>
    <row r="43" spans="1:6" ht="15.75" thickBot="1" x14ac:dyDescent="0.3">
      <c r="A43" s="34"/>
      <c r="B43" s="8" t="s">
        <v>47</v>
      </c>
      <c r="C43" s="8" t="s">
        <v>47</v>
      </c>
      <c r="D43" s="21" t="str">
        <f>IF(A43&lt;&gt;"",VLOOKUP(A43,$E$50:$F$53,2,0),"")</f>
        <v/>
      </c>
      <c r="E43" s="23"/>
      <c r="F43" s="23"/>
    </row>
    <row r="44" spans="1:6" x14ac:dyDescent="0.25">
      <c r="A44" s="38" t="s">
        <v>38</v>
      </c>
      <c r="B44" s="39"/>
      <c r="C44" s="39"/>
      <c r="D44" s="40"/>
      <c r="E44" s="23"/>
      <c r="F44" s="23"/>
    </row>
    <row r="45" spans="1:6" ht="15.75" thickBot="1" x14ac:dyDescent="0.3">
      <c r="A45" s="35"/>
      <c r="B45" s="6" t="s">
        <v>47</v>
      </c>
      <c r="C45" s="6" t="s">
        <v>47</v>
      </c>
      <c r="D45" s="17" t="str">
        <f>IF(A45&lt;&gt;"",VLOOKUP(A45,$E$55:$F$60,2,0),"")</f>
        <v/>
      </c>
      <c r="E45" s="23"/>
      <c r="F45" s="23"/>
    </row>
    <row r="46" spans="1:6" x14ac:dyDescent="0.25">
      <c r="A46" s="29" t="s">
        <v>44</v>
      </c>
      <c r="B46" s="4"/>
      <c r="C46" s="4"/>
      <c r="D46" s="5"/>
      <c r="E46" s="23"/>
      <c r="F46" s="23"/>
    </row>
    <row r="47" spans="1:6" x14ac:dyDescent="0.25">
      <c r="A47" s="30" t="s">
        <v>45</v>
      </c>
      <c r="B47" s="12"/>
      <c r="C47" s="1">
        <v>0.25</v>
      </c>
      <c r="D47" s="16">
        <f>IF(B47&lt;&gt;"",C47*MINA(B47,10),0)</f>
        <v>0</v>
      </c>
      <c r="E47" s="23"/>
      <c r="F47" s="23"/>
    </row>
    <row r="48" spans="1:6" ht="30.75" thickBot="1" x14ac:dyDescent="0.3">
      <c r="A48" s="36" t="s">
        <v>46</v>
      </c>
      <c r="B48" s="15"/>
      <c r="C48" s="2">
        <v>0.5</v>
      </c>
      <c r="D48" s="22">
        <f>IF(B48&lt;&gt;"",C48*MINA(B48,10),0)</f>
        <v>0</v>
      </c>
      <c r="E48" s="23"/>
      <c r="F48" s="23"/>
    </row>
    <row r="49" spans="1:6" x14ac:dyDescent="0.25">
      <c r="A49" s="46" t="s">
        <v>48</v>
      </c>
      <c r="B49" s="47"/>
      <c r="C49" s="48"/>
      <c r="D49" s="37">
        <f>SUM(D9:D48)</f>
        <v>0</v>
      </c>
      <c r="E49" s="23"/>
      <c r="F49" s="23"/>
    </row>
    <row r="50" spans="1:6" ht="30" customHeight="1" x14ac:dyDescent="0.25">
      <c r="A50" s="49" t="s">
        <v>57</v>
      </c>
      <c r="B50" s="49"/>
      <c r="C50" s="49"/>
      <c r="D50" s="49"/>
      <c r="E50" s="23" t="s">
        <v>34</v>
      </c>
      <c r="F50" s="23">
        <v>45</v>
      </c>
    </row>
    <row r="51" spans="1:6" ht="15" customHeight="1" x14ac:dyDescent="0.25">
      <c r="A51" s="23" t="s">
        <v>56</v>
      </c>
      <c r="B51" s="23"/>
      <c r="C51" s="23"/>
      <c r="D51" s="23"/>
      <c r="E51" s="23" t="s">
        <v>35</v>
      </c>
      <c r="F51" s="23">
        <v>40</v>
      </c>
    </row>
    <row r="52" spans="1:6" x14ac:dyDescent="0.25">
      <c r="A52" s="23"/>
      <c r="B52" s="23"/>
      <c r="C52" s="23"/>
      <c r="D52" s="23"/>
      <c r="E52" s="23" t="s">
        <v>36</v>
      </c>
      <c r="F52" s="23">
        <v>35</v>
      </c>
    </row>
    <row r="53" spans="1:6" x14ac:dyDescent="0.25">
      <c r="A53" s="23"/>
      <c r="B53" s="23"/>
      <c r="C53" s="23"/>
      <c r="D53" s="23"/>
      <c r="E53" s="23" t="s">
        <v>37</v>
      </c>
      <c r="F53" s="23">
        <v>30</v>
      </c>
    </row>
    <row r="54" spans="1:6" x14ac:dyDescent="0.25">
      <c r="A54" s="23"/>
      <c r="B54" s="23"/>
      <c r="C54" s="23"/>
      <c r="D54" s="23"/>
      <c r="E54" s="23"/>
      <c r="F54" s="23"/>
    </row>
    <row r="55" spans="1:6" x14ac:dyDescent="0.25">
      <c r="A55" s="23"/>
      <c r="B55" s="23"/>
      <c r="C55" s="23"/>
      <c r="D55" s="23"/>
      <c r="E55" s="23" t="s">
        <v>33</v>
      </c>
      <c r="F55" s="23">
        <v>0</v>
      </c>
    </row>
    <row r="56" spans="1:6" x14ac:dyDescent="0.25">
      <c r="A56" s="23"/>
      <c r="B56" s="23"/>
      <c r="C56" s="23"/>
      <c r="D56" s="23"/>
      <c r="E56" s="23" t="s">
        <v>39</v>
      </c>
      <c r="F56" s="23">
        <v>7</v>
      </c>
    </row>
    <row r="57" spans="1:6" x14ac:dyDescent="0.25">
      <c r="A57" s="23"/>
      <c r="B57" s="23"/>
      <c r="C57" s="23"/>
      <c r="D57" s="23"/>
      <c r="E57" s="23" t="s">
        <v>40</v>
      </c>
      <c r="F57" s="23">
        <v>6</v>
      </c>
    </row>
    <row r="58" spans="1:6" x14ac:dyDescent="0.25">
      <c r="A58" s="23"/>
      <c r="B58" s="23"/>
      <c r="C58" s="23"/>
      <c r="D58" s="23"/>
      <c r="E58" s="23" t="s">
        <v>41</v>
      </c>
      <c r="F58" s="23">
        <v>5</v>
      </c>
    </row>
    <row r="59" spans="1:6" x14ac:dyDescent="0.25">
      <c r="A59" s="23"/>
      <c r="B59" s="23"/>
      <c r="C59" s="23"/>
      <c r="D59" s="23"/>
      <c r="E59" s="23" t="s">
        <v>42</v>
      </c>
      <c r="F59" s="23">
        <v>4</v>
      </c>
    </row>
    <row r="60" spans="1:6" x14ac:dyDescent="0.25">
      <c r="A60" s="23"/>
      <c r="B60" s="23"/>
      <c r="C60" s="23"/>
      <c r="D60" s="23"/>
      <c r="E60" s="23" t="s">
        <v>43</v>
      </c>
      <c r="F60" s="23">
        <v>3</v>
      </c>
    </row>
  </sheetData>
  <mergeCells count="12">
    <mergeCell ref="A50:D50"/>
    <mergeCell ref="A7:D7"/>
    <mergeCell ref="A4:D4"/>
    <mergeCell ref="A5:D5"/>
    <mergeCell ref="A6:D6"/>
    <mergeCell ref="A42:D42"/>
    <mergeCell ref="A30:D30"/>
    <mergeCell ref="A24:D24"/>
    <mergeCell ref="A17:D17"/>
    <mergeCell ref="A9:D9"/>
    <mergeCell ref="A49:C49"/>
    <mergeCell ref="A44:D44"/>
  </mergeCells>
  <phoneticPr fontId="5" type="noConversion"/>
  <dataValidations count="3">
    <dataValidation type="list" allowBlank="1" showInputMessage="1" showErrorMessage="1" errorTitle="ATENÇÃO" error="_x000a__x000a_Clique na seta e escolha uma das opções disponíveis._x000a__x000a_" sqref="A45" xr:uid="{00000000-0002-0000-0000-000001000000}">
      <formula1>$E$55:$E$60</formula1>
    </dataValidation>
    <dataValidation type="whole" operator="greaterThanOrEqual" allowBlank="1" showInputMessage="1" showErrorMessage="1" errorTitle="ATENÇÃO" error="_x000a__x000a_Digite apenas números inteiros._x000a__x000a_" sqref="B10:B15 B18:B22 B25:B29 B31:B41 B47:B48" xr:uid="{00000000-0002-0000-0000-000002000000}">
      <formula1>0</formula1>
    </dataValidation>
    <dataValidation type="list" allowBlank="1" showInputMessage="1" showErrorMessage="1" errorTitle="ATENÇÃO" error="_x000a__x000a_Clique na seta e escolha uma das opções disponíveis._x000a__x000a_" sqref="A43" xr:uid="{00000000-0002-0000-0000-000000000000}">
      <formula1>$E$50:$E$53</formula1>
    </dataValidation>
  </dataValidations>
  <printOptions horizontalCentered="1"/>
  <pageMargins left="0" right="0" top="0.39370078740157483" bottom="0.39370078740157483" header="0" footer="0"/>
  <pageSetup paperSize="9" scale="93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soares goes</dc:creator>
  <cp:lastModifiedBy>Marcos César de Aquino Soares</cp:lastModifiedBy>
  <cp:lastPrinted>2019-09-11T18:15:06Z</cp:lastPrinted>
  <dcterms:created xsi:type="dcterms:W3CDTF">2019-05-08T11:35:58Z</dcterms:created>
  <dcterms:modified xsi:type="dcterms:W3CDTF">2019-09-11T18:16:58Z</dcterms:modified>
</cp:coreProperties>
</file>